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15" lockStructure="1"/>
  <bookViews>
    <workbookView xWindow="3825" yWindow="-45" windowWidth="16215" windowHeight="8190" activeTab="1"/>
  </bookViews>
  <sheets>
    <sheet name="Readme" sheetId="7" r:id="rId1"/>
    <sheet name="1. Worksheet 1" sheetId="4" r:id="rId2"/>
    <sheet name="2. Groundwater" sheetId="5" r:id="rId3"/>
    <sheet name="menus" sheetId="1" state="hidden" r:id="rId4"/>
  </sheets>
  <definedNames>
    <definedName name="_xlnm.Print_Area" localSheetId="1">'1. Worksheet 1'!$B$1:$I$62</definedName>
  </definedNames>
  <calcPr calcId="145621"/>
</workbook>
</file>

<file path=xl/calcChain.xml><?xml version="1.0" encoding="utf-8"?>
<calcChain xmlns="http://schemas.openxmlformats.org/spreadsheetml/2006/main">
  <c r="A21" i="4" l="1"/>
  <c r="E37" i="4" l="1"/>
  <c r="A17" i="4" l="1"/>
  <c r="A36" i="4" l="1"/>
  <c r="A32" i="4"/>
  <c r="A31" i="4"/>
  <c r="A30" i="4"/>
  <c r="A29" i="4"/>
  <c r="A28" i="4"/>
  <c r="A27" i="4"/>
  <c r="A26" i="4"/>
  <c r="A25" i="4"/>
  <c r="A24" i="4"/>
  <c r="A23" i="4"/>
  <c r="A19" i="4"/>
  <c r="A20" i="4"/>
  <c r="A18" i="4"/>
  <c r="H29" i="4"/>
  <c r="F37" i="4" l="1"/>
  <c r="G37" i="4"/>
  <c r="G53" i="4"/>
  <c r="F53" i="4"/>
  <c r="E53" i="4"/>
  <c r="E55" i="4" l="1"/>
  <c r="E60" i="4" s="1"/>
  <c r="G55" i="4"/>
  <c r="G60" i="4" s="1"/>
  <c r="F55" i="4"/>
  <c r="F60" i="4" s="1"/>
  <c r="C15" i="1"/>
  <c r="C13" i="1"/>
  <c r="C14" i="1"/>
  <c r="C12" i="1"/>
</calcChain>
</file>

<file path=xl/sharedStrings.xml><?xml version="1.0" encoding="utf-8"?>
<sst xmlns="http://schemas.openxmlformats.org/spreadsheetml/2006/main" count="591" uniqueCount="557">
  <si>
    <t>MG</t>
  </si>
  <si>
    <t>AF</t>
  </si>
  <si>
    <t>CCF</t>
  </si>
  <si>
    <t>G</t>
  </si>
  <si>
    <t>Worksheet 1 : Total available water supply for individual water supplier</t>
  </si>
  <si>
    <t>Sources of Supply</t>
  </si>
  <si>
    <t xml:space="preserve">Water Recycling (potable) </t>
  </si>
  <si>
    <t>Other:</t>
  </si>
  <si>
    <t>Transfers</t>
  </si>
  <si>
    <t>Exchanges</t>
  </si>
  <si>
    <t>Yes</t>
  </si>
  <si>
    <t>No</t>
  </si>
  <si>
    <t>LEGEND:</t>
  </si>
  <si>
    <t>Linked from User Input</t>
  </si>
  <si>
    <t>User Input or Selection</t>
  </si>
  <si>
    <t>Step 2 of Water Supply Reliability Certification</t>
  </si>
  <si>
    <t>Available Water Supplies</t>
  </si>
  <si>
    <t>Other Uses</t>
  </si>
  <si>
    <t>Agriculture</t>
  </si>
  <si>
    <t>Commercial, industrial or institutional</t>
  </si>
  <si>
    <t>New residential customers</t>
  </si>
  <si>
    <t>Describe</t>
  </si>
  <si>
    <t>Quantity in WY 2017</t>
  </si>
  <si>
    <t>Quantity in WY 2018</t>
  </si>
  <si>
    <t>Quantity in WY 2019</t>
  </si>
  <si>
    <t>SUBTOTAL of supplies not available (in units selected)</t>
  </si>
  <si>
    <t>convert to acre feet</t>
  </si>
  <si>
    <t>User Input Instructions</t>
  </si>
  <si>
    <t>Select units from menu</t>
  </si>
  <si>
    <t>Select Y/N</t>
  </si>
  <si>
    <t xml:space="preserve">Water Available in </t>
  </si>
  <si>
    <t>Surface water: SWP</t>
  </si>
  <si>
    <t>Surface water: CVP</t>
  </si>
  <si>
    <t>Surface water: Colorado River</t>
  </si>
  <si>
    <t>Surface water: other (describe)</t>
  </si>
  <si>
    <t>Other (describe):</t>
  </si>
  <si>
    <t xml:space="preserve">  (1) Please select units of measure from the dropdown menu.</t>
  </si>
  <si>
    <t>SUBTOTAL of available supplies (in units selected)</t>
  </si>
  <si>
    <t xml:space="preserve"> (Subtotal of available supplies minus subtotal of supplies committed to other uses)  </t>
  </si>
  <si>
    <t xml:space="preserve">   TOTAL available water supply converted to acre feet </t>
  </si>
  <si>
    <t xml:space="preserve">   TOTAL available water supply (in units selected)</t>
  </si>
  <si>
    <t xml:space="preserve">                                &gt;&gt;&gt; Please enter values calculated below in Step 2 of the online form</t>
  </si>
  <si>
    <t xml:space="preserve">   SELF-SUPPLIED</t>
  </si>
  <si>
    <t>Wholesaler information</t>
  </si>
  <si>
    <t>Direct Web Link</t>
  </si>
  <si>
    <t>If using local groundwater sources, answer questions below</t>
  </si>
  <si>
    <t>&lt;&lt; Complete groundwater tab</t>
  </si>
  <si>
    <t>Local Groundwater</t>
  </si>
  <si>
    <t xml:space="preserve">  &lt;&lt;  Select units of measure</t>
  </si>
  <si>
    <t>Source used in prior years?</t>
  </si>
  <si>
    <t xml:space="preserve">Do you know the volume of water in the aquifer that is in your source(s) of groundwater? </t>
  </si>
  <si>
    <t>How frequently are groundwater elevations monitored?</t>
  </si>
  <si>
    <t xml:space="preserve">Pick one: </t>
  </si>
  <si>
    <t>daily</t>
  </si>
  <si>
    <t>monthly</t>
  </si>
  <si>
    <t>quarterly</t>
  </si>
  <si>
    <t>bi-annual</t>
  </si>
  <si>
    <t>annual</t>
  </si>
  <si>
    <t>not monitored</t>
  </si>
  <si>
    <t>Optional notes and comments:</t>
  </si>
  <si>
    <t>In June 2016</t>
  </si>
  <si>
    <t>In June 2013</t>
  </si>
  <si>
    <t>feet</t>
  </si>
  <si>
    <r>
      <t xml:space="preserve">How many feet can you withdraw without substantially affecting your ability to pump water? </t>
    </r>
    <r>
      <rPr>
        <i/>
        <sz val="11"/>
        <rFont val="Calibri"/>
        <family val="2"/>
        <scheme val="minor"/>
      </rPr>
      <t>(in feet)</t>
    </r>
  </si>
  <si>
    <t>Describe:</t>
  </si>
  <si>
    <t xml:space="preserve">                                &gt;&gt;&gt; Thank you.</t>
  </si>
  <si>
    <t>&gt;&gt; If error, verify you have selected units of measure</t>
  </si>
  <si>
    <t>Do you have groundwater that you expect to sell or distribute to another water supplier that is not accounted for in your calculations?</t>
  </si>
  <si>
    <t xml:space="preserve">  (2) Enter information on available water supplies and supplies committed to other uses.</t>
  </si>
  <si>
    <t>Water Supplies Committed to Other Uses (Not Available)</t>
  </si>
  <si>
    <t xml:space="preserve">  &lt;&lt;  Enter name of urban water supplier</t>
  </si>
  <si>
    <t>Description of Worksheet 1</t>
  </si>
  <si>
    <t>Version Date: 6/6/2016</t>
  </si>
  <si>
    <r>
      <t>•</t>
    </r>
    <r>
      <rPr>
        <sz val="7"/>
        <color rgb="FF000000"/>
        <rFont val="Times New Roman"/>
        <family val="1"/>
      </rPr>
      <t xml:space="preserve">       </t>
    </r>
    <r>
      <rPr>
        <sz val="11"/>
        <color rgb="FF000000"/>
        <rFont val="Calibri"/>
        <family val="2"/>
        <scheme val="minor"/>
      </rPr>
      <t xml:space="preserve">The precipitation in WY 2017 mirrors that of WY 2013, precipitation in WY 2018 mirrors that of WY 2014, precipitation in WY 2019 mirrors that of WY 2015. (Section 864.5(b)(1)).   Only precipitation data from the Western Regional Climate Center (e.g., http://www.wrcc.dri.edu/anom/cal_anom.html) or an equivalent source may be used.  </t>
    </r>
    <r>
      <rPr>
        <b/>
        <sz val="11"/>
        <color rgb="FF000000"/>
        <rFont val="Calibri"/>
        <family val="2"/>
        <scheme val="minor"/>
      </rPr>
      <t>Do not average precipitation</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</si>
  <si>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 xml:space="preserve">Potable water supply only includes water sources of supply available to the supplier that could realistically be used for potable drinking water purposes. </t>
    </r>
  </si>
  <si>
    <r>
      <t>•</t>
    </r>
    <r>
      <rPr>
        <sz val="7"/>
        <color rgb="FF000000"/>
        <rFont val="Times New Roman"/>
        <family val="1"/>
      </rPr>
      <t xml:space="preserve">       </t>
    </r>
    <r>
      <rPr>
        <sz val="11"/>
        <color rgb="FF000000"/>
        <rFont val="Calibri"/>
        <family val="2"/>
        <scheme val="minor"/>
      </rPr>
      <t>If a water source is not of sufficient quality to be realistically treated and use as potable water by the water retailer, it shall not be included as a water supply.</t>
    </r>
  </si>
  <si>
    <r>
      <t>•</t>
    </r>
    <r>
      <rPr>
        <sz val="7"/>
        <color rgb="FF000000"/>
        <rFont val="Times New Roman"/>
        <family val="1"/>
      </rPr>
      <t xml:space="preserve">       </t>
    </r>
    <r>
      <rPr>
        <sz val="11"/>
        <color rgb="FF000000"/>
        <rFont val="Calibri"/>
        <family val="2"/>
        <scheme val="minor"/>
      </rPr>
      <t xml:space="preserve">Consider requirements and assumptions that are used that impact supply reliability, for example, in the case of groundwater, if your water agency has its own requirement not to lower the water level of an aquifer below a certain amount, provide an explanation in the “Notes and comments”.  </t>
    </r>
  </si>
  <si>
    <r>
      <t>•</t>
    </r>
    <r>
      <rPr>
        <sz val="7"/>
        <color rgb="FF000000"/>
        <rFont val="Times New Roman"/>
        <family val="1"/>
      </rPr>
      <t xml:space="preserve">       </t>
    </r>
    <r>
      <rPr>
        <sz val="11"/>
        <color rgb="FF000000"/>
        <rFont val="Calibri"/>
        <family val="2"/>
        <scheme val="minor"/>
      </rPr>
      <t xml:space="preserve">Groundwater: use the quantity of groundwater that is accessible, </t>
    </r>
    <r>
      <rPr>
        <b/>
        <sz val="11"/>
        <color rgb="FF000000"/>
        <rFont val="Calibri"/>
        <family val="2"/>
        <scheme val="minor"/>
      </rPr>
      <t xml:space="preserve">without </t>
    </r>
    <r>
      <rPr>
        <sz val="11"/>
        <color rgb="FF000000"/>
        <rFont val="Calibri"/>
        <family val="2"/>
        <scheme val="minor"/>
      </rPr>
      <t xml:space="preserve">addition of new wells or completion of treatment projects that would fall outside the three-year projection period (2016-17 through 2018-19).   </t>
    </r>
  </si>
  <si>
    <r>
      <t>•</t>
    </r>
    <r>
      <rPr>
        <sz val="7"/>
        <color rgb="FF000000"/>
        <rFont val="Times New Roman"/>
        <family val="1"/>
      </rPr>
      <t xml:space="preserve">       </t>
    </r>
    <r>
      <rPr>
        <sz val="11"/>
        <color rgb="FF000000"/>
        <rFont val="Calibri"/>
        <family val="2"/>
        <scheme val="minor"/>
      </rPr>
      <t xml:space="preserve">If new diversions or treatment equipment or facilities will come on-line between now until the end of 2019, sufficient evidence must be provided to indicate is it going to be implemented (e.g., funds have been allocated, contract with a builder has been approved). </t>
    </r>
  </si>
  <si>
    <r>
      <t>•</t>
    </r>
    <r>
      <rPr>
        <sz val="7"/>
        <color theme="1"/>
        <rFont val="Times New Roman"/>
        <family val="1"/>
      </rPr>
      <t xml:space="preserve">       </t>
    </r>
    <r>
      <rPr>
        <sz val="11"/>
        <color rgb="FF000000"/>
        <rFont val="Calibri"/>
        <family val="2"/>
        <scheme val="minor"/>
      </rPr>
      <t xml:space="preserve">If a water supply is dedicated for another purpose (e.g., agriculture) and is therefore committed for another use, it is not available and shall be </t>
    </r>
    <r>
      <rPr>
        <b/>
        <sz val="11"/>
        <color rgb="FF000000"/>
        <rFont val="Calibri"/>
        <family val="2"/>
        <scheme val="minor"/>
      </rPr>
      <t>subtracted</t>
    </r>
    <r>
      <rPr>
        <sz val="11"/>
        <color rgb="FF000000"/>
        <rFont val="Calibri"/>
        <family val="2"/>
        <scheme val="minor"/>
      </rPr>
      <t xml:space="preserve"> for the subtotal of water supplies.  </t>
    </r>
  </si>
  <si>
    <r>
      <t>•</t>
    </r>
    <r>
      <rPr>
        <sz val="7"/>
        <color rgb="FF000000"/>
        <rFont val="Times New Roman"/>
        <family val="1"/>
      </rPr>
      <t xml:space="preserve">       </t>
    </r>
    <r>
      <rPr>
        <sz val="11"/>
        <color rgb="FF000000"/>
        <rFont val="Calibri"/>
        <family val="2"/>
        <scheme val="minor"/>
      </rPr>
      <t xml:space="preserve">Identify all sources of data used (e.g., “our  water product information from Supervisor Control and Data  Acquisition (SCADA)” and included  a link to the source). </t>
    </r>
  </si>
  <si>
    <r>
      <t>•</t>
    </r>
    <r>
      <rPr>
        <sz val="7"/>
        <color rgb="FF000000"/>
        <rFont val="Times New Roman"/>
        <family val="1"/>
      </rPr>
      <t xml:space="preserve">       </t>
    </r>
    <r>
      <rPr>
        <sz val="11"/>
        <color rgb="FF000000"/>
        <rFont val="Calibri"/>
        <family val="2"/>
        <scheme val="minor"/>
      </rPr>
      <t>Provide supporting documentation the covers each water source.  For example, when the amount of water obtained from a  river is summed in one number and there are multiple source points, then the supporting documentation shall describe each collection point and the amount of water from each source  that are summed together and equal the amount provided on the worksheet.</t>
    </r>
  </si>
  <si>
    <t xml:space="preserve">Identify each source of supply that your water system intends to rely on for potable water and the quantity of water available for the time period.  The current conditions to use in calculations are as of October 1, 2016.  </t>
  </si>
  <si>
    <t>PURPOSE</t>
  </si>
  <si>
    <t>HOW TO USE WORKSHEET 1</t>
  </si>
  <si>
    <t>LAYOUT OF WORKSHEET 1</t>
  </si>
  <si>
    <t>This worksheet contains two tabs to be completed.  The tabs are summarized below:</t>
  </si>
  <si>
    <t>Worksheet No.</t>
  </si>
  <si>
    <t>Description</t>
  </si>
  <si>
    <t>1. Worksheet 1</t>
  </si>
  <si>
    <t>2. Groundwater</t>
  </si>
  <si>
    <t>Enter Water Supply Information</t>
  </si>
  <si>
    <t>Answer groundwater questions</t>
  </si>
  <si>
    <t>Enter potable water supply information</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</si>
  <si>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</si>
  <si>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</si>
  <si>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</si>
  <si>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</si>
  <si>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</si>
  <si>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</si>
  <si>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</si>
  <si>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</si>
  <si>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r>
      <t xml:space="preserve">Follow any instructions on each tab.  Some prompts are generated in </t>
    </r>
    <r>
      <rPr>
        <i/>
        <sz val="11"/>
        <color rgb="FFFF0000"/>
        <rFont val="Calibri"/>
        <family val="2"/>
        <scheme val="minor"/>
      </rPr>
      <t xml:space="preserve">red font </t>
    </r>
    <r>
      <rPr>
        <sz val="11"/>
        <color rgb="FF000000"/>
        <rFont val="Calibri"/>
        <family val="2"/>
        <scheme val="minor"/>
      </rPr>
      <t>and may require further user input.</t>
    </r>
  </si>
  <si>
    <t>User Actions</t>
  </si>
  <si>
    <t>WY 2017 *</t>
  </si>
  <si>
    <t>WY 2018 *</t>
  </si>
  <si>
    <r>
      <t xml:space="preserve">   WHOLESALER SUPPLIED </t>
    </r>
    <r>
      <rPr>
        <sz val="11"/>
        <color rgb="FFFF0000"/>
        <rFont val="Calibri"/>
        <family val="2"/>
        <scheme val="minor"/>
      </rPr>
      <t xml:space="preserve"> </t>
    </r>
    <r>
      <rPr>
        <i/>
        <sz val="11"/>
        <color rgb="FFFF0000"/>
        <rFont val="Calibri"/>
        <family val="2"/>
        <scheme val="minor"/>
      </rPr>
      <t>&gt;&gt; Provide direct web link(s) to information on the volume of water the wholesaler expects to deliver to the retailer water supplier in each year.</t>
    </r>
  </si>
  <si>
    <t>i</t>
  </si>
  <si>
    <t xml:space="preserve">* Any carryover from one year is incorporated in the supply of the following year, as legally allowed.  </t>
  </si>
  <si>
    <t xml:space="preserve"> If a source has not been used in prior years, e.g., a new treatment facility will be constructed, supporting documentation must document when the new source will be fully implemented.</t>
  </si>
  <si>
    <t>WY 2019</t>
  </si>
  <si>
    <t xml:space="preserve">                                   &gt;&gt;&gt;   CLICK ON TAB "1. Worksheet 1" TO BEGIN</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</si>
  <si>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</si>
  <si>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</si>
  <si>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</si>
  <si>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</si>
  <si>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</si>
  <si>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</si>
  <si>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</si>
  <si>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</si>
  <si>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</si>
  <si>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</si>
  <si>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</si>
  <si>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</si>
  <si>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</si>
  <si>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</si>
  <si>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</si>
  <si>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</si>
  <si>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</si>
  <si>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</si>
  <si>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</si>
  <si>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</si>
  <si>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</si>
  <si>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</si>
  <si>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</si>
  <si>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</si>
  <si>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</si>
  <si>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</si>
  <si>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</si>
  <si>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</si>
  <si>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</si>
  <si>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</si>
  <si>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</si>
  <si>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</si>
  <si>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</si>
  <si>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</si>
  <si>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</si>
  <si>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</si>
  <si>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</si>
  <si>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</si>
  <si>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</si>
  <si>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</si>
  <si>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</si>
  <si>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</si>
  <si>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</si>
  <si>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</si>
  <si>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</si>
  <si>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</si>
  <si>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</si>
  <si>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</si>
  <si>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</si>
  <si>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</si>
  <si>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</si>
  <si>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</si>
  <si>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</si>
  <si>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</si>
  <si>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</si>
  <si>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</si>
  <si>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</si>
  <si>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</si>
  <si>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</si>
  <si>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</si>
  <si>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</si>
  <si>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</si>
  <si>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</si>
  <si>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</si>
  <si>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</si>
  <si>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</si>
  <si>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</si>
  <si>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</si>
  <si>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</si>
  <si>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</si>
  <si>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</si>
  <si>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</si>
  <si>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</si>
  <si>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</si>
  <si>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</si>
  <si>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</si>
  <si>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</si>
  <si>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</si>
  <si>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</si>
  <si>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</si>
  <si>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</si>
  <si>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</si>
  <si>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</si>
  <si>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</si>
  <si>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</si>
  <si>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</si>
  <si>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</si>
  <si>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</si>
  <si>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</si>
  <si>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</si>
  <si>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</si>
  <si>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</si>
  <si>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</si>
  <si>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</si>
  <si>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</si>
  <si>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</si>
  <si>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</si>
  <si>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</si>
  <si>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</si>
  <si>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</si>
  <si>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</si>
  <si>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</si>
  <si>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</si>
  <si>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</si>
  <si>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</si>
  <si>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</si>
  <si>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</si>
  <si>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</si>
  <si>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</si>
  <si>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</si>
  <si>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</si>
  <si>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</si>
  <si>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</si>
  <si>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</si>
  <si>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</si>
  <si>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</si>
  <si>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</si>
  <si>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</si>
  <si>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</si>
  <si>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</si>
  <si>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</si>
  <si>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</si>
  <si>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</si>
  <si>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</si>
  <si>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</si>
  <si>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</si>
  <si>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</si>
  <si>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</si>
  <si>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</si>
  <si>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</si>
  <si>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</si>
  <si>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</si>
  <si>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</si>
  <si>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</si>
  <si>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</si>
  <si>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</si>
  <si>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</si>
  <si>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</si>
  <si>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</si>
  <si>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</si>
  <si>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</si>
  <si>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</si>
  <si>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</si>
  <si>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</si>
  <si>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</si>
  <si>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</si>
  <si>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</si>
  <si>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</si>
  <si>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</si>
  <si>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</si>
  <si>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</si>
  <si>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</si>
  <si>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</si>
  <si>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</si>
  <si>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</si>
  <si>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</si>
  <si>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</si>
  <si>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</si>
  <si>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</si>
  <si>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</si>
  <si>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</si>
  <si>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</si>
  <si>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</si>
  <si>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</si>
  <si>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</si>
  <si>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</si>
  <si>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</si>
  <si>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</si>
  <si>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</si>
  <si>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</si>
  <si>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</si>
  <si>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</si>
  <si>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</si>
  <si>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</si>
  <si>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</si>
  <si>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</si>
  <si>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</si>
  <si>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</si>
  <si>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</si>
  <si>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</si>
  <si>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</si>
  <si>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</si>
  <si>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</si>
  <si>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</si>
  <si>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</si>
  <si>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</si>
  <si>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</si>
  <si>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</si>
  <si>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</si>
  <si>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</si>
  <si>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</si>
  <si>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</si>
  <si>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</si>
  <si>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</si>
  <si>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</si>
  <si>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</si>
  <si>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</si>
  <si>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</si>
  <si>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</si>
  <si>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</si>
  <si>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</si>
  <si>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</si>
  <si>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</si>
  <si>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</si>
  <si>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</si>
  <si>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</si>
  <si>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</si>
  <si>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</si>
  <si>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</si>
  <si>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</si>
  <si>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</si>
  <si>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</si>
  <si>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</si>
  <si>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</si>
  <si>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</si>
  <si>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</si>
  <si>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</si>
  <si>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</si>
  <si>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</si>
  <si>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</si>
  <si>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</si>
  <si>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</si>
  <si>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</si>
  <si>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</si>
  <si>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</si>
  <si>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</si>
  <si>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</si>
  <si>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</si>
  <si>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</si>
  <si>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</si>
  <si>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</si>
  <si>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</si>
  <si>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</si>
  <si>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</si>
  <si>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</si>
  <si>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</si>
  <si>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</si>
  <si>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</si>
  <si>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</si>
  <si>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</si>
  <si>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</si>
  <si>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</si>
  <si>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</si>
  <si>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</si>
  <si>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</si>
  <si>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</si>
  <si>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</si>
  <si>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</si>
  <si>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</si>
  <si>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</si>
  <si>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</si>
  <si>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</si>
  <si>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</si>
  <si>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</si>
  <si>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</si>
  <si>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</si>
  <si>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</si>
  <si>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</si>
  <si>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</si>
  <si>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</si>
  <si>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</si>
  <si>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</si>
  <si>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</si>
  <si>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</si>
  <si>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</si>
  <si>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</si>
  <si>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</si>
  <si>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</si>
  <si>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</si>
  <si>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</si>
  <si>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</si>
  <si>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</si>
  <si>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</si>
  <si>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</si>
  <si>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</si>
  <si>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</si>
  <si>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</si>
  <si>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</si>
  <si>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</si>
  <si>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</si>
  <si>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</si>
  <si>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</si>
  <si>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</si>
  <si>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</si>
  <si>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</si>
  <si>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</si>
  <si>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</si>
  <si>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</si>
  <si>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</si>
  <si>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</si>
  <si>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</si>
  <si>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</si>
  <si>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</si>
  <si>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</si>
  <si>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</si>
  <si>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</si>
  <si>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</si>
  <si>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</si>
  <si>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</si>
  <si>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</si>
  <si>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</si>
  <si>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</si>
  <si>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</si>
  <si>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</si>
  <si>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</si>
  <si>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</si>
  <si>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</si>
  <si>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</si>
  <si>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</si>
  <si>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</si>
  <si>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</si>
  <si>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</si>
  <si>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</si>
  <si>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</si>
  <si>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</si>
  <si>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</si>
  <si>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</si>
  <si>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</si>
  <si>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</si>
  <si>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</si>
  <si>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</si>
  <si>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</si>
  <si>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</si>
  <si>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</si>
  <si>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</si>
  <si>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</si>
  <si>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</si>
  <si>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</si>
  <si>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</si>
  <si>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</si>
  <si>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</si>
  <si>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</si>
  <si>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</si>
  <si>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</si>
  <si>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</si>
  <si>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</si>
  <si>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</si>
  <si>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</si>
  <si>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</si>
  <si>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</si>
  <si>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</si>
  <si>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</si>
  <si>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</si>
  <si>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</si>
  <si>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</si>
  <si>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</si>
  <si>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</si>
  <si>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</si>
  <si>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</si>
  <si>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</si>
  <si>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</si>
  <si>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</si>
  <si>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</si>
  <si>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</si>
  <si>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</si>
  <si>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</si>
  <si>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</si>
  <si>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</si>
  <si>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</si>
  <si>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</si>
  <si>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</si>
  <si>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</si>
  <si>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</si>
  <si>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</si>
  <si>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</si>
  <si>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</si>
  <si>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</si>
  <si>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</si>
  <si>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</si>
  <si>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</si>
  <si>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</si>
  <si>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</si>
  <si>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</si>
  <si>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</si>
  <si>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</si>
  <si>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</si>
  <si>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</si>
  <si>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</si>
  <si>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</si>
  <si>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</si>
  <si>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</si>
  <si>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</si>
  <si>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</si>
  <si>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</si>
  <si>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</si>
  <si>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</si>
  <si>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</si>
  <si>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</si>
  <si>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</si>
  <si>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</si>
  <si>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</si>
  <si>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</si>
  <si>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</si>
  <si>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</si>
  <si>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</si>
  <si>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</si>
  <si>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</si>
  <si>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</si>
  <si>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</si>
  <si>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</si>
  <si>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</si>
  <si>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</si>
  <si>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</si>
  <si>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</si>
  <si>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</si>
  <si>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</si>
  <si>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</si>
  <si>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</si>
  <si>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</si>
  <si>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</si>
  <si>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t>Select supplier</t>
  </si>
  <si>
    <t>gallons (G)</t>
  </si>
  <si>
    <t>million gallons (MG)</t>
  </si>
  <si>
    <t>one hundred cubic feet (CCF)</t>
  </si>
  <si>
    <t>acre feet (AF)</t>
  </si>
  <si>
    <t xml:space="preserve">  &lt;&lt; To add more wholesaler-suplied sources, insert as many rows as needed above this line.</t>
  </si>
  <si>
    <t xml:space="preserve">  &lt;&lt; To add more self-suplied sources, insert as many rows as as needed above this line.</t>
  </si>
  <si>
    <t>Name of Provider(s)
or Description</t>
  </si>
  <si>
    <r>
      <t xml:space="preserve">Answer questions </t>
    </r>
    <r>
      <rPr>
        <u/>
        <sz val="11"/>
        <color theme="1"/>
        <rFont val="Calibri"/>
        <family val="2"/>
        <scheme val="minor"/>
      </rPr>
      <t xml:space="preserve">only if </t>
    </r>
    <r>
      <rPr>
        <sz val="11"/>
        <color theme="1"/>
        <rFont val="Calibri"/>
        <family val="2"/>
        <scheme val="minor"/>
      </rPr>
      <t>relying on local groundwater sources</t>
    </r>
  </si>
  <si>
    <t>Wholesaler 1</t>
  </si>
  <si>
    <t>Wholesaler 2</t>
  </si>
  <si>
    <t>Wholesaler 3</t>
  </si>
  <si>
    <t>Wholesaler 4</t>
  </si>
  <si>
    <t>Wholesaler 5</t>
  </si>
  <si>
    <t>Seawater Desalination</t>
  </si>
  <si>
    <t>Enter depth for the source where the largest portion of supply comes from; itemize information in the notes or supporting documentation.</t>
  </si>
  <si>
    <r>
      <t>At what depth is/was your water table?</t>
    </r>
    <r>
      <rPr>
        <sz val="11"/>
        <rFont val="Calibri"/>
        <family val="2"/>
        <scheme val="minor"/>
      </rPr>
      <t xml:space="preserve"> </t>
    </r>
    <r>
      <rPr>
        <i/>
        <sz val="11"/>
        <rFont val="Calibri"/>
        <family val="2"/>
        <scheme val="minor"/>
      </rPr>
      <t xml:space="preserve">(in feet)  </t>
    </r>
    <r>
      <rPr>
        <i/>
        <u/>
        <sz val="11"/>
        <rFont val="Calibri"/>
        <family val="2"/>
        <scheme val="minor"/>
      </rPr>
      <t>Do not average</t>
    </r>
    <r>
      <rPr>
        <i/>
        <sz val="11"/>
        <rFont val="Calibri"/>
        <family val="2"/>
        <scheme val="minor"/>
      </rPr>
      <t xml:space="preserve"> values for multiple basins, management zones, or wells.  </t>
    </r>
  </si>
  <si>
    <r>
      <t xml:space="preserve">Complete </t>
    </r>
    <r>
      <rPr>
        <u/>
        <sz val="14"/>
        <rFont val="Calibri"/>
        <family val="2"/>
        <scheme val="minor"/>
      </rPr>
      <t xml:space="preserve">only if </t>
    </r>
    <r>
      <rPr>
        <sz val="14"/>
        <rFont val="Calibri"/>
        <family val="2"/>
        <scheme val="minor"/>
      </rPr>
      <t>relying on local groundwater for a portion of supply</t>
    </r>
    <r>
      <rPr>
        <i/>
        <sz val="14"/>
        <rFont val="Calibri"/>
        <family val="2"/>
        <scheme val="minor"/>
      </rPr>
      <t xml:space="preserve"> (</t>
    </r>
    <r>
      <rPr>
        <i/>
        <u/>
        <sz val="14"/>
        <rFont val="Calibri"/>
        <family val="2"/>
        <scheme val="minor"/>
      </rPr>
      <t>not</t>
    </r>
    <r>
      <rPr>
        <i/>
        <sz val="14"/>
        <rFont val="Calibri"/>
        <family val="2"/>
        <scheme val="minor"/>
      </rPr>
      <t xml:space="preserve"> brackish groundwater desalination or banking)</t>
    </r>
  </si>
  <si>
    <r>
      <t xml:space="preserve">The completed Worksheet 1 is upload with your Water Supply Reliability Form. </t>
    </r>
    <r>
      <rPr>
        <b/>
        <sz val="11"/>
        <color rgb="FFFF0000"/>
        <rFont val="Calibri"/>
        <family val="2"/>
        <scheme val="minor"/>
      </rPr>
      <t>Information must be submitted by June 22, 2016.</t>
    </r>
  </si>
  <si>
    <t>Rows can be inserted to account for other sources of supply (e.g., desalination of brackish water, banked water)</t>
  </si>
  <si>
    <t>This worksheet is intended to itemize sources of potable water supply to be entered in Step 2 of the Water Supply Reliability Certification Form for Urban Water Suppliers.  Rows can be added to the Worksheet.  Either in this worksheet or in the supporting document include an itemized list of all water sources that are included as sources of supply in your self-certification calculation.</t>
  </si>
  <si>
    <t>** Look up Water system number at this link: https://sdwis.waterboards.ca.gov/PDWW/</t>
  </si>
  <si>
    <t>Wholesaler  Water</t>
  </si>
  <si>
    <t>System Number**</t>
  </si>
  <si>
    <t>Unknown</t>
  </si>
  <si>
    <t>PCWA</t>
  </si>
  <si>
    <t>City of Sacramento</t>
  </si>
  <si>
    <t>http://www.cityofsacramento.org/Utilities/Resources/Reports</t>
  </si>
  <si>
    <t>CA3410020</t>
  </si>
  <si>
    <t>This information is managed by SGA and SCGA and monitored additionally at key points by Cal-Am.</t>
  </si>
  <si>
    <t>We have not experienced a loss of production of our wellfields due to drought-related drawdown. Basin levels are managed by SGA and SCGA that seek to manage the health of those basins. Among those techniques: SGA instituted a voluntary 20 percent call for conservation in 2014 to prevent overdrawing that basin; Pumpers from the SGA basin are encouraged to develop conjunctive use and a water banking system has been developed to track this reduction in groundwater use during preiods of abundant surface water supply.</t>
  </si>
  <si>
    <t>http://www.pcwa.net/files/docs/eng/Assumed_PCWA_Wholesale_Deliveries_to_Urban_Water_Suppliers_for_Water_Years_2017_2018_&amp;_2019_FINAL.pdf</t>
  </si>
  <si>
    <t>CA3110025</t>
  </si>
  <si>
    <t>The notation on the left is a representaion of the known reference level to water level measurement for the SGA managed basin which is California American Water largest Management zone of supply. SCGA represenative levels are: Indicator Well representations 2016 level/2013 level. 78.6'/76.2'.  Other key  wells as determined by Cal-Am and their depth are listed below these monitorings began water year 2014: "Well name: 2016 level/2014 level." 1) Rhine: 112'/111';  2) Fox Park: 155'/155';  3) Twin Trails: 146'/145';  4) Wyda #3: 74'/73';  5) Wittkop: 87'/99';  6) Laurel Oaks: 155'/154';  7) Crosswoods: 143'/142';  8) Countryside 2: 84'/98';  9) Southgate: 51'/50'; 10)  Briggs: 70'/56';  11) Parksite 2: 81'/82';  12) Vintage 1: 69'/92';  13) Point Reyes: 68'/68';  14) Tally Ho 2: 84'/88';  15) Sutters Gold: 63'/66'.</t>
  </si>
  <si>
    <t>Local Groundwater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</si>
</sst>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16"/>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i/>
      <sz val="11"/>
      <color rgb="FFFF0000"/>
      <name val="Calibri"/>
      <family val="2"/>
      <scheme val="minor"/>
    </font>
    <font>
      <i/>
      <sz val="11"/>
      <name val="Calibri"/>
      <family val="2"/>
      <scheme val="minor"/>
    </font>
    <font>
      <b/>
      <sz val="11"/>
      <color rgb="FFFF0000"/>
      <name val="Webdings"/>
      <family val="1"/>
      <charset val="2"/>
    </font>
    <font>
      <i/>
      <sz val="11"/>
      <color theme="0"/>
      <name val="Calibri"/>
      <family val="2"/>
      <scheme val="minor"/>
    </font>
    <font>
      <sz val="9"/>
      <name val="Calibri"/>
      <family val="2"/>
      <scheme val="minor"/>
    </font>
    <font>
      <sz val="14"/>
      <name val="Calibri"/>
      <family val="2"/>
      <scheme val="minor"/>
    </font>
    <font>
      <u/>
      <sz val="14"/>
      <name val="Calibri"/>
      <family val="2"/>
      <scheme val="minor"/>
    </font>
    <font>
      <sz val="11"/>
      <color rgb="FF0000FF"/>
      <name val="Calibri"/>
      <family val="2"/>
      <scheme val="minor"/>
    </font>
    <font>
      <sz val="7"/>
      <color rgb="FF000000"/>
      <name val="Times New Roman"/>
      <family val="1"/>
    </font>
    <font>
      <b/>
      <sz val="11"/>
      <color rgb="FF000000"/>
      <name val="Calibri"/>
      <family val="2"/>
      <scheme val="minor"/>
    </font>
    <font>
      <sz val="7"/>
      <color theme="1"/>
      <name val="Times New Roman"/>
      <family val="1"/>
    </font>
    <font>
      <u/>
      <sz val="11"/>
      <color theme="1"/>
      <name val="Calibri"/>
      <family val="2"/>
      <scheme val="minor"/>
    </font>
    <font>
      <i/>
      <u/>
      <sz val="11"/>
      <name val="Calibri"/>
      <family val="2"/>
      <scheme val="minor"/>
    </font>
    <font>
      <i/>
      <sz val="14"/>
      <name val="Calibri"/>
      <family val="2"/>
      <scheme val="minor"/>
    </font>
    <font>
      <i/>
      <u/>
      <sz val="14"/>
      <name val="Calibri"/>
      <family val="2"/>
      <scheme val="minor"/>
    </font>
    <font>
      <b/>
      <sz val="11"/>
      <color rgb="FFFF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3" fillId="0" borderId="0" applyFont="0" applyFill="0" applyBorder="0" applyAlignment="0" applyProtection="0"/>
  </cellStyleXfs>
  <cellXfs count="104">
    <xf numFmtId="0" fontId="0" fillId="0" borderId="0" xfId="0"/>
    <xf numFmtId="0" fontId="0" fillId="0" borderId="9" xfId="0" applyBorder="1"/>
    <xf numFmtId="0" fontId="14" fillId="3" borderId="0" xfId="0" applyFont="1" applyFill="1" applyBorder="1" applyProtection="1"/>
    <xf numFmtId="0" fontId="21" fillId="5" borderId="1" xfId="0" applyFont="1" applyFill="1" applyBorder="1" applyAlignment="1" applyProtection="1">
      <alignment horizontal="left" vertical="center"/>
      <protection locked="0"/>
    </xf>
    <xf numFmtId="0" fontId="21" fillId="5" borderId="1" xfId="0" applyFont="1" applyFill="1" applyBorder="1" applyAlignment="1" applyProtection="1">
      <alignment horizontal="center" vertical="center"/>
      <protection locked="0"/>
    </xf>
    <xf numFmtId="164" fontId="21" fillId="5" borderId="1" xfId="1" applyNumberFormat="1" applyFont="1" applyFill="1" applyBorder="1" applyAlignment="1" applyProtection="1">
      <alignment vertical="center"/>
      <protection locked="0"/>
    </xf>
    <xf numFmtId="0" fontId="21" fillId="5" borderId="1" xfId="0" applyFont="1" applyFill="1" applyBorder="1" applyAlignment="1" applyProtection="1">
      <alignment vertical="center"/>
      <protection locked="0"/>
    </xf>
    <xf numFmtId="164" fontId="21" fillId="5" borderId="1" xfId="1" applyNumberFormat="1" applyFont="1" applyFill="1" applyBorder="1" applyAlignment="1" applyProtection="1">
      <protection locked="0"/>
    </xf>
    <xf numFmtId="0" fontId="21" fillId="5" borderId="1" xfId="0" applyFont="1" applyFill="1" applyBorder="1" applyProtection="1">
      <protection locked="0"/>
    </xf>
    <xf numFmtId="164" fontId="0" fillId="4" borderId="1" xfId="1" applyNumberFormat="1" applyFont="1" applyFill="1" applyBorder="1" applyProtection="1"/>
    <xf numFmtId="164" fontId="0" fillId="4" borderId="1" xfId="1" applyNumberFormat="1" applyFont="1" applyFill="1" applyBorder="1" applyAlignment="1" applyProtection="1"/>
    <xf numFmtId="165" fontId="3" fillId="4" borderId="9"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21" fillId="5" borderId="1" xfId="0" applyFont="1" applyFill="1" applyBorder="1" applyAlignment="1" applyProtection="1">
      <alignment horizontal="left"/>
      <protection locked="0"/>
    </xf>
    <xf numFmtId="0" fontId="7" fillId="2" borderId="0" xfId="0" applyFont="1" applyFill="1" applyProtection="1"/>
    <xf numFmtId="0" fontId="0" fillId="3" borderId="0" xfId="0" applyFill="1" applyProtection="1"/>
    <xf numFmtId="0" fontId="3" fillId="3" borderId="0" xfId="0" applyFont="1" applyFill="1" applyProtection="1"/>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xf>
    <xf numFmtId="0" fontId="3" fillId="6" borderId="0" xfId="0" applyFont="1" applyFill="1" applyProtection="1"/>
    <xf numFmtId="0" fontId="6" fillId="6" borderId="0" xfId="0" applyFont="1" applyFill="1" applyBorder="1" applyAlignment="1" applyProtection="1">
      <alignment horizontal="center" wrapText="1"/>
    </xf>
    <xf numFmtId="0" fontId="6" fillId="6" borderId="0" xfId="0" applyFont="1" applyFill="1" applyBorder="1" applyAlignment="1" applyProtection="1">
      <alignment horizontal="center"/>
    </xf>
    <xf numFmtId="0" fontId="11" fillId="3" borderId="0" xfId="0" applyFont="1" applyFill="1" applyAlignment="1" applyProtection="1">
      <alignment horizontal="left" vertical="center" indent="5"/>
    </xf>
    <xf numFmtId="0" fontId="11" fillId="3" borderId="0" xfId="0" applyFont="1" applyFill="1" applyAlignment="1" applyProtection="1">
      <alignment horizontal="left" vertical="center"/>
    </xf>
    <xf numFmtId="0" fontId="0" fillId="3" borderId="0" xfId="0" applyFill="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0" fillId="3" borderId="13" xfId="0" applyFill="1" applyBorder="1" applyAlignment="1" applyProtection="1">
      <alignment vertical="center"/>
    </xf>
    <xf numFmtId="0" fontId="0" fillId="3" borderId="1" xfId="0" applyFill="1" applyBorder="1" applyAlignment="1" applyProtection="1">
      <alignment vertical="center"/>
    </xf>
    <xf numFmtId="0" fontId="0" fillId="3" borderId="14" xfId="0" applyFill="1" applyBorder="1" applyAlignment="1" applyProtection="1">
      <alignment vertical="center"/>
    </xf>
    <xf numFmtId="0" fontId="0" fillId="3" borderId="15"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vertical="center"/>
    </xf>
    <xf numFmtId="0" fontId="10" fillId="6" borderId="0" xfId="0" applyFont="1" applyFill="1" applyProtection="1"/>
    <xf numFmtId="0" fontId="8" fillId="6" borderId="0" xfId="0" applyFont="1" applyFill="1" applyProtection="1"/>
    <xf numFmtId="0" fontId="12" fillId="3" borderId="0" xfId="0" applyFont="1" applyFill="1" applyProtection="1"/>
    <xf numFmtId="0" fontId="5" fillId="3" borderId="0" xfId="0" applyFont="1" applyFill="1" applyProtection="1"/>
    <xf numFmtId="0" fontId="0" fillId="3" borderId="0" xfId="0" applyFont="1" applyFill="1" applyProtection="1"/>
    <xf numFmtId="0" fontId="6" fillId="3" borderId="5" xfId="0" applyFont="1" applyFill="1" applyBorder="1" applyProtection="1"/>
    <xf numFmtId="0" fontId="6" fillId="3" borderId="5" xfId="0" applyFont="1" applyFill="1" applyBorder="1" applyAlignment="1" applyProtection="1">
      <alignment horizontal="center" wrapText="1"/>
    </xf>
    <xf numFmtId="0" fontId="6" fillId="5" borderId="1" xfId="0" applyFont="1" applyFill="1" applyBorder="1" applyAlignment="1" applyProtection="1">
      <alignment horizontal="center"/>
    </xf>
    <xf numFmtId="0" fontId="6" fillId="4" borderId="1" xfId="0" applyFont="1" applyFill="1" applyBorder="1" applyAlignment="1" applyProtection="1">
      <alignment horizontal="center"/>
    </xf>
    <xf numFmtId="0" fontId="6" fillId="3" borderId="0" xfId="0" applyFont="1" applyFill="1"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6" fillId="3" borderId="0" xfId="0" applyFont="1" applyFill="1" applyProtection="1"/>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0" fillId="6" borderId="2" xfId="0" applyFont="1" applyFill="1" applyBorder="1" applyProtection="1"/>
    <xf numFmtId="0" fontId="0" fillId="6" borderId="4" xfId="0" applyFont="1" applyFill="1" applyBorder="1" applyProtection="1"/>
    <xf numFmtId="0" fontId="0" fillId="3" borderId="0" xfId="0" applyFont="1" applyFill="1" applyBorder="1" applyProtection="1"/>
    <xf numFmtId="164" fontId="0" fillId="3" borderId="0" xfId="1" applyNumberFormat="1" applyFont="1" applyFill="1" applyBorder="1" applyProtection="1"/>
    <xf numFmtId="0" fontId="15" fillId="3" borderId="0" xfId="0" applyFont="1" applyFill="1" applyProtection="1"/>
    <xf numFmtId="0" fontId="12" fillId="3" borderId="0" xfId="0" applyFont="1" applyFill="1" applyAlignment="1" applyProtection="1">
      <alignment vertical="top"/>
    </xf>
    <xf numFmtId="0" fontId="0" fillId="6" borderId="0" xfId="0" applyFill="1" applyProtection="1"/>
    <xf numFmtId="0" fontId="0" fillId="6" borderId="2" xfId="0" applyFont="1" applyFill="1" applyBorder="1" applyAlignment="1" applyProtection="1"/>
    <xf numFmtId="0" fontId="0" fillId="6" borderId="4" xfId="0" applyFont="1" applyFill="1" applyBorder="1" applyAlignment="1" applyProtection="1"/>
    <xf numFmtId="164" fontId="0" fillId="3" borderId="0" xfId="1" applyNumberFormat="1" applyFont="1" applyFill="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9" fillId="3" borderId="0" xfId="0" applyFont="1" applyFill="1" applyProtection="1"/>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17" fillId="3" borderId="0" xfId="0" applyFont="1" applyFill="1" applyBorder="1" applyProtection="1"/>
    <xf numFmtId="0" fontId="19" fillId="6" borderId="0" xfId="0" applyFont="1" applyFill="1" applyProtection="1"/>
    <xf numFmtId="0" fontId="5" fillId="6" borderId="0" xfId="0" applyFont="1" applyFill="1" applyAlignment="1" applyProtection="1"/>
    <xf numFmtId="0" fontId="6" fillId="6" borderId="0" xfId="0" applyFont="1" applyFill="1" applyProtection="1"/>
    <xf numFmtId="0" fontId="12" fillId="0" borderId="0" xfId="0" applyFont="1" applyAlignment="1" applyProtection="1"/>
    <xf numFmtId="0" fontId="15" fillId="6" borderId="0" xfId="0" applyFont="1" applyFill="1" applyAlignment="1" applyProtection="1"/>
    <xf numFmtId="0" fontId="18" fillId="3" borderId="0" xfId="0" applyFont="1" applyFill="1" applyAlignment="1" applyProtection="1">
      <alignmen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0" fillId="3" borderId="0" xfId="0" applyFill="1" applyAlignment="1" applyProtection="1">
      <alignment horizontal="left" wrapText="1"/>
    </xf>
    <xf numFmtId="0" fontId="0" fillId="4" borderId="16" xfId="0" applyFill="1" applyBorder="1" applyAlignment="1" applyProtection="1">
      <alignment vertical="center"/>
    </xf>
    <xf numFmtId="0" fontId="0" fillId="0" borderId="17" xfId="0" applyBorder="1" applyAlignment="1" applyProtection="1">
      <alignment vertical="center"/>
    </xf>
    <xf numFmtId="0" fontId="1" fillId="2" borderId="11" xfId="0" applyFont="1" applyFill="1" applyBorder="1" applyAlignment="1" applyProtection="1">
      <alignment vertical="center"/>
    </xf>
    <xf numFmtId="0" fontId="0" fillId="0" borderId="12" xfId="0" applyBorder="1" applyAlignment="1" applyProtection="1">
      <alignment vertical="center"/>
    </xf>
    <xf numFmtId="0" fontId="11" fillId="3" borderId="0" xfId="0" applyFont="1" applyFill="1" applyAlignment="1" applyProtection="1">
      <alignment vertical="center" wrapText="1"/>
    </xf>
    <xf numFmtId="0" fontId="0" fillId="0" borderId="0" xfId="0" applyAlignment="1" applyProtection="1">
      <alignment wrapText="1"/>
    </xf>
    <xf numFmtId="0" fontId="11"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0" fillId="3" borderId="0" xfId="0" applyFill="1" applyAlignment="1" applyProtection="1">
      <alignment horizontal="left" vertical="center" wrapText="1" indent="2"/>
    </xf>
    <xf numFmtId="0" fontId="21" fillId="5" borderId="1" xfId="0" applyFont="1" applyFill="1" applyBorder="1" applyAlignment="1" applyProtection="1">
      <alignment vertical="center"/>
    </xf>
    <xf numFmtId="0" fontId="0" fillId="0" borderId="14" xfId="0"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1" fillId="5" borderId="2" xfId="0" applyFont="1" applyFill="1" applyBorder="1" applyAlignment="1" applyProtection="1">
      <alignment horizontal="left" wrapText="1"/>
      <protection locked="0"/>
    </xf>
    <xf numFmtId="0" fontId="21" fillId="0" borderId="4" xfId="0" applyFont="1" applyBorder="1" applyAlignment="1" applyProtection="1">
      <alignment horizontal="left" wrapText="1"/>
      <protection locked="0"/>
    </xf>
    <xf numFmtId="0" fontId="5" fillId="6" borderId="2"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Font="1" applyBorder="1" applyAlignment="1" applyProtection="1">
      <alignment vertical="center" wrapText="1"/>
    </xf>
    <xf numFmtId="0" fontId="5" fillId="6" borderId="8" xfId="0" applyFont="1" applyFill="1" applyBorder="1" applyAlignment="1" applyProtection="1">
      <alignment horizontal="left" vertical="center"/>
    </xf>
    <xf numFmtId="0" fontId="5" fillId="6" borderId="5" xfId="0" applyFont="1" applyFill="1" applyBorder="1" applyAlignment="1" applyProtection="1">
      <alignment horizontal="left" vertical="center"/>
    </xf>
    <xf numFmtId="0" fontId="21" fillId="5" borderId="2" xfId="0" applyFont="1" applyFill="1" applyBorder="1" applyAlignment="1" applyProtection="1">
      <alignment horizontal="left" vertical="top" wrapText="1"/>
      <protection locked="0"/>
    </xf>
    <xf numFmtId="0" fontId="21" fillId="5" borderId="3" xfId="0" applyFont="1" applyFill="1" applyBorder="1" applyAlignment="1" applyProtection="1">
      <alignment horizontal="left" vertical="top" wrapText="1"/>
      <protection locked="0"/>
    </xf>
    <xf numFmtId="0" fontId="21" fillId="5" borderId="4" xfId="0"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7"/>
  <sheetViews>
    <sheetView topLeftCell="A17" zoomScaleNormal="100" zoomScaleSheetLayoutView="100" workbookViewId="0">
      <selection activeCell="D2" sqref="D2"/>
    </sheetView>
  </sheetViews>
  <sheetFormatPr defaultColWidth="8.85546875" defaultRowHeight="15" x14ac:dyDescent="0.25"/>
  <cols>
    <col min="1" max="1" width="2.28515625" style="15" customWidth="1"/>
    <col min="2" max="2" width="8.85546875" style="15"/>
    <col min="3" max="3" width="19.5703125" style="15" customWidth="1"/>
    <col min="4" max="4" width="27.5703125" style="15" customWidth="1"/>
    <col min="5" max="5" width="53.42578125" style="15" customWidth="1"/>
    <col min="6" max="16384" width="8.85546875" style="15"/>
  </cols>
  <sheetData>
    <row r="1" spans="1:7" s="14" customFormat="1" ht="23.45" x14ac:dyDescent="0.45">
      <c r="A1" s="14" t="s">
        <v>71</v>
      </c>
    </row>
    <row r="2" spans="1:7" ht="14.45" x14ac:dyDescent="0.3">
      <c r="B2" s="15" t="s">
        <v>72</v>
      </c>
    </row>
    <row r="3" spans="1:7" s="16" customFormat="1" ht="6" customHeight="1" x14ac:dyDescent="0.3">
      <c r="D3" s="17"/>
      <c r="E3" s="18"/>
    </row>
    <row r="4" spans="1:7" s="19" customFormat="1" ht="14.45" x14ac:dyDescent="0.3">
      <c r="B4" s="19" t="s">
        <v>83</v>
      </c>
      <c r="D4" s="20"/>
      <c r="E4" s="21"/>
    </row>
    <row r="5" spans="1:7" s="16" customFormat="1" ht="6" customHeight="1" x14ac:dyDescent="0.3">
      <c r="D5" s="17"/>
      <c r="E5" s="18"/>
    </row>
    <row r="6" spans="1:7" ht="45" customHeight="1" x14ac:dyDescent="0.3">
      <c r="B6" s="74" t="s">
        <v>542</v>
      </c>
      <c r="C6" s="74"/>
      <c r="D6" s="74"/>
      <c r="E6" s="74"/>
      <c r="F6" s="74"/>
    </row>
    <row r="7" spans="1:7" ht="14.45" x14ac:dyDescent="0.3">
      <c r="B7" s="15" t="s">
        <v>540</v>
      </c>
    </row>
    <row r="9" spans="1:7" s="19" customFormat="1" ht="14.45" x14ac:dyDescent="0.3">
      <c r="B9" s="19" t="s">
        <v>84</v>
      </c>
      <c r="D9" s="20"/>
      <c r="E9" s="21"/>
    </row>
    <row r="10" spans="1:7" s="16" customFormat="1" ht="6" customHeight="1" x14ac:dyDescent="0.3">
      <c r="D10" s="17"/>
      <c r="E10" s="18"/>
    </row>
    <row r="11" spans="1:7" ht="36.6" customHeight="1" x14ac:dyDescent="0.3">
      <c r="B11" s="79" t="s">
        <v>82</v>
      </c>
      <c r="C11" s="80"/>
      <c r="D11" s="80"/>
      <c r="E11" s="80"/>
      <c r="F11" s="80"/>
      <c r="G11" s="80"/>
    </row>
    <row r="12" spans="1:7" ht="43.9" customHeight="1" x14ac:dyDescent="0.25">
      <c r="B12" s="81" t="s">
        <v>73</v>
      </c>
      <c r="C12" s="82"/>
      <c r="D12" s="82"/>
      <c r="E12" s="82"/>
      <c r="F12" s="82"/>
      <c r="G12" s="82"/>
    </row>
    <row r="13" spans="1:7" ht="25.15" customHeight="1" x14ac:dyDescent="0.25">
      <c r="B13" s="81" t="s">
        <v>74</v>
      </c>
      <c r="C13" s="82"/>
      <c r="D13" s="82"/>
      <c r="E13" s="82"/>
      <c r="F13" s="82"/>
      <c r="G13" s="82"/>
    </row>
    <row r="14" spans="1:7" ht="30.6" customHeight="1" x14ac:dyDescent="0.25">
      <c r="B14" s="81" t="s">
        <v>75</v>
      </c>
      <c r="C14" s="82"/>
      <c r="D14" s="82"/>
      <c r="E14" s="82"/>
      <c r="F14" s="82"/>
      <c r="G14" s="82"/>
    </row>
    <row r="15" spans="1:7" ht="28.15" customHeight="1" x14ac:dyDescent="0.25">
      <c r="B15" s="81" t="s">
        <v>76</v>
      </c>
      <c r="C15" s="82"/>
      <c r="D15" s="82"/>
      <c r="E15" s="82"/>
      <c r="F15" s="82"/>
      <c r="G15" s="82"/>
    </row>
    <row r="16" spans="1:7" ht="30" customHeight="1" x14ac:dyDescent="0.25">
      <c r="B16" s="81" t="s">
        <v>77</v>
      </c>
      <c r="C16" s="82"/>
      <c r="D16" s="82"/>
      <c r="E16" s="82"/>
      <c r="F16" s="82"/>
      <c r="G16" s="82"/>
    </row>
    <row r="17" spans="2:7" ht="28.9" customHeight="1" x14ac:dyDescent="0.25">
      <c r="B17" s="81" t="s">
        <v>78</v>
      </c>
      <c r="C17" s="82"/>
      <c r="D17" s="82"/>
      <c r="E17" s="82"/>
      <c r="F17" s="82"/>
      <c r="G17" s="82"/>
    </row>
    <row r="18" spans="2:7" ht="30" customHeight="1" x14ac:dyDescent="0.25">
      <c r="B18" s="83" t="s">
        <v>79</v>
      </c>
      <c r="C18" s="82"/>
      <c r="D18" s="82"/>
      <c r="E18" s="82"/>
      <c r="F18" s="82"/>
      <c r="G18" s="82"/>
    </row>
    <row r="19" spans="2:7" ht="26.45" customHeight="1" x14ac:dyDescent="0.25">
      <c r="B19" s="81" t="s">
        <v>80</v>
      </c>
      <c r="C19" s="82"/>
      <c r="D19" s="82"/>
      <c r="E19" s="82"/>
      <c r="F19" s="82"/>
      <c r="G19" s="82"/>
    </row>
    <row r="20" spans="2:7" ht="39.6" customHeight="1" x14ac:dyDescent="0.25">
      <c r="B20" s="81" t="s">
        <v>81</v>
      </c>
      <c r="C20" s="82"/>
      <c r="D20" s="82"/>
      <c r="E20" s="82"/>
      <c r="F20" s="82"/>
      <c r="G20" s="82"/>
    </row>
    <row r="21" spans="2:7" x14ac:dyDescent="0.25">
      <c r="B21" s="22"/>
    </row>
    <row r="22" spans="2:7" x14ac:dyDescent="0.25">
      <c r="B22" s="23" t="s">
        <v>102</v>
      </c>
    </row>
    <row r="24" spans="2:7" s="19" customFormat="1" x14ac:dyDescent="0.25">
      <c r="B24" s="19" t="s">
        <v>85</v>
      </c>
      <c r="D24" s="20"/>
      <c r="E24" s="21"/>
    </row>
    <row r="25" spans="2:7" s="16" customFormat="1" ht="6" customHeight="1" x14ac:dyDescent="0.25">
      <c r="D25" s="17"/>
      <c r="E25" s="18"/>
    </row>
    <row r="26" spans="2:7" ht="15.75" thickBot="1" x14ac:dyDescent="0.3">
      <c r="B26" s="15" t="s">
        <v>86</v>
      </c>
    </row>
    <row r="27" spans="2:7" s="24" customFormat="1" ht="18" customHeight="1" x14ac:dyDescent="0.25">
      <c r="C27" s="25" t="s">
        <v>87</v>
      </c>
      <c r="D27" s="26" t="s">
        <v>88</v>
      </c>
      <c r="E27" s="27" t="s">
        <v>103</v>
      </c>
    </row>
    <row r="28" spans="2:7" s="24" customFormat="1" ht="18" customHeight="1" x14ac:dyDescent="0.25">
      <c r="C28" s="28" t="s">
        <v>89</v>
      </c>
      <c r="D28" s="29" t="s">
        <v>91</v>
      </c>
      <c r="E28" s="30" t="s">
        <v>93</v>
      </c>
    </row>
    <row r="29" spans="2:7" s="24" customFormat="1" ht="18" customHeight="1" thickBot="1" x14ac:dyDescent="0.3">
      <c r="C29" s="31" t="s">
        <v>90</v>
      </c>
      <c r="D29" s="32" t="s">
        <v>92</v>
      </c>
      <c r="E29" s="33" t="s">
        <v>530</v>
      </c>
    </row>
    <row r="31" spans="2:7" x14ac:dyDescent="0.25">
      <c r="B31" s="15" t="s">
        <v>99</v>
      </c>
    </row>
    <row r="32" spans="2:7" ht="15.75" thickBot="1" x14ac:dyDescent="0.3">
      <c r="C32" s="16" t="s">
        <v>94</v>
      </c>
    </row>
    <row r="33" spans="2:5" ht="16.899999999999999" customHeight="1" x14ac:dyDescent="0.25">
      <c r="C33" s="25" t="s">
        <v>95</v>
      </c>
      <c r="D33" s="77" t="s">
        <v>96</v>
      </c>
      <c r="E33" s="78"/>
    </row>
    <row r="34" spans="2:5" ht="16.899999999999999" customHeight="1" x14ac:dyDescent="0.25">
      <c r="C34" s="28" t="s">
        <v>97</v>
      </c>
      <c r="D34" s="84" t="s">
        <v>100</v>
      </c>
      <c r="E34" s="85"/>
    </row>
    <row r="35" spans="2:5" ht="16.899999999999999" customHeight="1" thickBot="1" x14ac:dyDescent="0.3">
      <c r="C35" s="31" t="s">
        <v>98</v>
      </c>
      <c r="D35" s="75" t="s">
        <v>101</v>
      </c>
      <c r="E35" s="76"/>
    </row>
    <row r="37" spans="2:5" s="19" customFormat="1" x14ac:dyDescent="0.25">
      <c r="B37" s="19" t="s">
        <v>111</v>
      </c>
      <c r="D37" s="20"/>
      <c r="E37" s="21"/>
    </row>
  </sheetData>
  <mergeCells count="14">
    <mergeCell ref="B6:F6"/>
    <mergeCell ref="D35:E35"/>
    <mergeCell ref="D33:E33"/>
    <mergeCell ref="B11:G11"/>
    <mergeCell ref="B12:G12"/>
    <mergeCell ref="B13:G13"/>
    <mergeCell ref="B14:G14"/>
    <mergeCell ref="B15:G15"/>
    <mergeCell ref="B16:G16"/>
    <mergeCell ref="B17:G17"/>
    <mergeCell ref="B18:G18"/>
    <mergeCell ref="B19:G19"/>
    <mergeCell ref="B20:G20"/>
    <mergeCell ref="D34:E34"/>
  </mergeCells>
  <pageMargins left="0.7" right="0.7" top="0.75" bottom="0.75" header="0.3" footer="0.3"/>
  <pageSetup scale="88" orientation="landscape" r:id="rId1"/>
  <headerFooter>
    <oddHeader>&amp;LDescription of Worksheet 1
Water Supply Reliability Certification Form</oddHeader>
    <oddFooter xml:space="preserve">&amp;R&amp;P of &amp;N  </oddFooter>
  </headerFooter>
  <rowBreaks count="1" manualBreakCount="1">
    <brk id="23"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61"/>
  <sheetViews>
    <sheetView tabSelected="1" topLeftCell="A33" zoomScale="85" zoomScaleNormal="85" workbookViewId="0">
      <selection activeCell="F31" sqref="F31"/>
    </sheetView>
  </sheetViews>
  <sheetFormatPr defaultColWidth="8.85546875" defaultRowHeight="15" x14ac:dyDescent="0.25"/>
  <cols>
    <col min="1" max="1" width="2.7109375" style="15" customWidth="1"/>
    <col min="2" max="2" width="35" style="15" customWidth="1"/>
    <col min="3" max="3" width="33.42578125" style="15" customWidth="1"/>
    <col min="4" max="4" width="14.7109375" style="15" customWidth="1"/>
    <col min="5" max="7" width="12.7109375" style="15" customWidth="1"/>
    <col min="8" max="8" width="24.28515625" style="15" customWidth="1"/>
    <col min="9" max="9" width="21.7109375" style="15" customWidth="1"/>
    <col min="10" max="16384" width="8.85546875" style="15"/>
  </cols>
  <sheetData>
    <row r="1" spans="1:9" s="14" customFormat="1" ht="23.45" x14ac:dyDescent="0.45">
      <c r="A1" s="14" t="s">
        <v>4</v>
      </c>
    </row>
    <row r="2" spans="1:9" s="34" customFormat="1" ht="23.45" x14ac:dyDescent="0.45">
      <c r="B2" s="35" t="s">
        <v>15</v>
      </c>
    </row>
    <row r="3" spans="1:9" s="16" customFormat="1" ht="6" customHeight="1" x14ac:dyDescent="0.3">
      <c r="D3" s="17"/>
      <c r="E3" s="18"/>
    </row>
    <row r="4" spans="1:9" s="16" customFormat="1" ht="14.45" x14ac:dyDescent="0.3">
      <c r="B4" s="3" t="s">
        <v>172</v>
      </c>
      <c r="C4" s="36" t="s">
        <v>70</v>
      </c>
    </row>
    <row r="5" spans="1:9" s="16" customFormat="1" ht="6" customHeight="1" x14ac:dyDescent="0.3">
      <c r="D5" s="17"/>
      <c r="E5" s="18"/>
    </row>
    <row r="6" spans="1:9" s="16" customFormat="1" ht="14.45" x14ac:dyDescent="0.3">
      <c r="B6" s="16" t="s">
        <v>27</v>
      </c>
      <c r="D6" s="17"/>
      <c r="E6" s="37" t="s">
        <v>12</v>
      </c>
      <c r="F6" s="17"/>
      <c r="G6" s="17"/>
    </row>
    <row r="7" spans="1:9" s="16" customFormat="1" ht="14.45" x14ac:dyDescent="0.3">
      <c r="B7" s="38" t="s">
        <v>36</v>
      </c>
      <c r="E7" s="39" t="s">
        <v>14</v>
      </c>
      <c r="F7" s="40"/>
      <c r="G7" s="41"/>
    </row>
    <row r="8" spans="1:9" s="16" customFormat="1" ht="14.45" x14ac:dyDescent="0.3">
      <c r="B8" s="38" t="s">
        <v>68</v>
      </c>
      <c r="E8" s="39" t="s">
        <v>13</v>
      </c>
      <c r="F8" s="40"/>
      <c r="G8" s="42"/>
    </row>
    <row r="9" spans="1:9" s="16" customFormat="1" ht="14.45" x14ac:dyDescent="0.3">
      <c r="B9" s="38"/>
      <c r="E9" s="43"/>
      <c r="F9" s="17"/>
      <c r="G9" s="18"/>
    </row>
    <row r="10" spans="1:9" s="16" customFormat="1" ht="14.45" x14ac:dyDescent="0.3">
      <c r="B10" s="13" t="s">
        <v>526</v>
      </c>
      <c r="C10" s="36" t="s">
        <v>48</v>
      </c>
    </row>
    <row r="11" spans="1:9" s="16" customFormat="1" ht="14.45" x14ac:dyDescent="0.3">
      <c r="D11" s="17"/>
      <c r="E11" s="18"/>
    </row>
    <row r="12" spans="1:9" s="19" customFormat="1" ht="14.45" x14ac:dyDescent="0.3">
      <c r="B12" s="19" t="s">
        <v>16</v>
      </c>
      <c r="D12" s="20"/>
      <c r="E12" s="21"/>
    </row>
    <row r="13" spans="1:9" s="16" customFormat="1" ht="6" customHeight="1" x14ac:dyDescent="0.3">
      <c r="D13" s="17"/>
      <c r="E13" s="18"/>
    </row>
    <row r="14" spans="1:9" ht="22.9" customHeight="1" x14ac:dyDescent="0.25">
      <c r="B14" s="86" t="s">
        <v>5</v>
      </c>
      <c r="C14" s="87" t="s">
        <v>529</v>
      </c>
      <c r="D14" s="91" t="s">
        <v>49</v>
      </c>
      <c r="E14" s="88" t="s">
        <v>30</v>
      </c>
      <c r="F14" s="89"/>
      <c r="G14" s="90"/>
      <c r="H14" s="44" t="s">
        <v>43</v>
      </c>
      <c r="I14" s="73" t="s">
        <v>544</v>
      </c>
    </row>
    <row r="15" spans="1:9" ht="25.15" customHeight="1" x14ac:dyDescent="0.25">
      <c r="B15" s="86"/>
      <c r="C15" s="87"/>
      <c r="D15" s="92"/>
      <c r="E15" s="45" t="s">
        <v>104</v>
      </c>
      <c r="F15" s="45" t="s">
        <v>105</v>
      </c>
      <c r="G15" s="44" t="s">
        <v>110</v>
      </c>
      <c r="H15" s="44" t="s">
        <v>44</v>
      </c>
      <c r="I15" s="72" t="s">
        <v>545</v>
      </c>
    </row>
    <row r="16" spans="1:9" s="46" customFormat="1" x14ac:dyDescent="0.25">
      <c r="B16" s="99" t="s">
        <v>106</v>
      </c>
      <c r="C16" s="100"/>
      <c r="D16" s="100"/>
      <c r="E16" s="100"/>
      <c r="F16" s="100"/>
      <c r="G16" s="100"/>
      <c r="H16" s="100"/>
      <c r="I16" s="100"/>
    </row>
    <row r="17" spans="1:10" ht="14.45" customHeight="1" x14ac:dyDescent="0.25">
      <c r="A17" s="12" t="str">
        <f>IF((D17="No"),"i","")</f>
        <v/>
      </c>
      <c r="B17" s="47" t="s">
        <v>531</v>
      </c>
      <c r="C17" s="3" t="s">
        <v>548</v>
      </c>
      <c r="D17" s="4" t="s">
        <v>10</v>
      </c>
      <c r="E17" s="5">
        <v>4955</v>
      </c>
      <c r="F17" s="5">
        <v>4955</v>
      </c>
      <c r="G17" s="5">
        <v>4955</v>
      </c>
      <c r="H17" s="6" t="s">
        <v>549</v>
      </c>
      <c r="I17" s="6" t="s">
        <v>550</v>
      </c>
    </row>
    <row r="18" spans="1:10" ht="15.75" x14ac:dyDescent="0.25">
      <c r="A18" s="12" t="str">
        <f t="shared" ref="A18:A36" si="0">IF((D18="No"),"i","")</f>
        <v/>
      </c>
      <c r="B18" s="48" t="s">
        <v>532</v>
      </c>
      <c r="C18" s="3" t="s">
        <v>547</v>
      </c>
      <c r="D18" s="4" t="s">
        <v>10</v>
      </c>
      <c r="E18" s="5">
        <v>1090</v>
      </c>
      <c r="F18" s="5">
        <v>1090</v>
      </c>
      <c r="G18" s="5">
        <v>1090</v>
      </c>
      <c r="H18" s="6" t="s">
        <v>553</v>
      </c>
      <c r="I18" s="6" t="s">
        <v>554</v>
      </c>
    </row>
    <row r="19" spans="1:10" ht="15.75" x14ac:dyDescent="0.25">
      <c r="A19" s="12" t="str">
        <f>IF((D19="No"),"i","")</f>
        <v/>
      </c>
      <c r="B19" s="48" t="s">
        <v>533</v>
      </c>
      <c r="C19" s="3"/>
      <c r="D19" s="4" t="s">
        <v>29</v>
      </c>
      <c r="E19" s="5"/>
      <c r="F19" s="5"/>
      <c r="G19" s="5"/>
      <c r="H19" s="6"/>
      <c r="I19" s="6"/>
    </row>
    <row r="20" spans="1:10" ht="15.75" x14ac:dyDescent="0.25">
      <c r="A20" s="12" t="str">
        <f t="shared" si="0"/>
        <v/>
      </c>
      <c r="B20" s="47" t="s">
        <v>534</v>
      </c>
      <c r="C20" s="3"/>
      <c r="D20" s="4" t="s">
        <v>29</v>
      </c>
      <c r="E20" s="5"/>
      <c r="F20" s="5"/>
      <c r="G20" s="5"/>
      <c r="H20" s="6"/>
      <c r="I20" s="6"/>
    </row>
    <row r="21" spans="1:10" ht="15.75" x14ac:dyDescent="0.25">
      <c r="A21" s="12" t="str">
        <f t="shared" ref="A21" si="1">IF((D21="No"),"i","")</f>
        <v/>
      </c>
      <c r="B21" s="48" t="s">
        <v>535</v>
      </c>
      <c r="C21" s="3"/>
      <c r="D21" s="4" t="s">
        <v>29</v>
      </c>
      <c r="E21" s="5"/>
      <c r="F21" s="5"/>
      <c r="G21" s="5"/>
      <c r="H21" s="6"/>
      <c r="I21" s="6"/>
      <c r="J21" s="36" t="s">
        <v>527</v>
      </c>
    </row>
    <row r="22" spans="1:10" s="46" customFormat="1" x14ac:dyDescent="0.25">
      <c r="B22" s="95" t="s">
        <v>42</v>
      </c>
      <c r="C22" s="96"/>
      <c r="D22" s="96"/>
      <c r="E22" s="96"/>
      <c r="F22" s="96"/>
      <c r="G22" s="97"/>
    </row>
    <row r="23" spans="1:10" ht="15.75" x14ac:dyDescent="0.25">
      <c r="A23" s="12" t="str">
        <f t="shared" si="0"/>
        <v>i</v>
      </c>
      <c r="B23" s="47" t="s">
        <v>6</v>
      </c>
      <c r="C23" s="3"/>
      <c r="D23" s="4" t="s">
        <v>11</v>
      </c>
      <c r="E23" s="5"/>
      <c r="F23" s="5"/>
      <c r="G23" s="5"/>
    </row>
    <row r="24" spans="1:10" ht="15.75" x14ac:dyDescent="0.25">
      <c r="A24" s="12" t="str">
        <f t="shared" si="0"/>
        <v>i</v>
      </c>
      <c r="B24" s="48" t="s">
        <v>31</v>
      </c>
      <c r="C24" s="3"/>
      <c r="D24" s="4" t="s">
        <v>11</v>
      </c>
      <c r="E24" s="5"/>
      <c r="F24" s="5"/>
      <c r="G24" s="5"/>
    </row>
    <row r="25" spans="1:10" ht="15.75" x14ac:dyDescent="0.25">
      <c r="A25" s="12" t="str">
        <f t="shared" si="0"/>
        <v>i</v>
      </c>
      <c r="B25" s="48" t="s">
        <v>32</v>
      </c>
      <c r="C25" s="3"/>
      <c r="D25" s="4" t="s">
        <v>11</v>
      </c>
      <c r="E25" s="5"/>
      <c r="F25" s="5"/>
      <c r="G25" s="5"/>
    </row>
    <row r="26" spans="1:10" ht="15.75" x14ac:dyDescent="0.25">
      <c r="A26" s="12" t="str">
        <f t="shared" si="0"/>
        <v>i</v>
      </c>
      <c r="B26" s="48" t="s">
        <v>33</v>
      </c>
      <c r="C26" s="3"/>
      <c r="D26" s="4" t="s">
        <v>11</v>
      </c>
      <c r="E26" s="5"/>
      <c r="F26" s="5"/>
      <c r="G26" s="5"/>
    </row>
    <row r="27" spans="1:10" ht="15.75" x14ac:dyDescent="0.25">
      <c r="A27" s="12" t="str">
        <f t="shared" si="0"/>
        <v>i</v>
      </c>
      <c r="B27" s="48" t="s">
        <v>34</v>
      </c>
      <c r="C27" s="3"/>
      <c r="D27" s="4" t="s">
        <v>11</v>
      </c>
      <c r="E27" s="5"/>
      <c r="F27" s="5"/>
      <c r="G27" s="5"/>
    </row>
    <row r="28" spans="1:10" ht="15.75" x14ac:dyDescent="0.25">
      <c r="A28" s="12" t="str">
        <f t="shared" si="0"/>
        <v>i</v>
      </c>
      <c r="B28" s="48" t="s">
        <v>34</v>
      </c>
      <c r="C28" s="3"/>
      <c r="D28" s="4" t="s">
        <v>11</v>
      </c>
      <c r="E28" s="5"/>
      <c r="F28" s="5"/>
      <c r="G28" s="5"/>
    </row>
    <row r="29" spans="1:10" ht="15.75" x14ac:dyDescent="0.25">
      <c r="A29" s="12" t="str">
        <f t="shared" si="0"/>
        <v/>
      </c>
      <c r="B29" s="47" t="s">
        <v>47</v>
      </c>
      <c r="C29" s="3" t="s">
        <v>556</v>
      </c>
      <c r="D29" s="4" t="s">
        <v>10</v>
      </c>
      <c r="E29" s="5">
        <v>26597.8</v>
      </c>
      <c r="F29" s="5">
        <v>26597.8</v>
      </c>
      <c r="G29" s="5">
        <v>26597.8</v>
      </c>
      <c r="H29" s="2" t="str">
        <f>IF((OR(E29&lt;&gt;0,F29&lt;&gt;0,G29&lt;&gt;0)),'2. Groundwater'!B1,"")</f>
        <v>&lt;&lt; Complete groundwater tab</v>
      </c>
    </row>
    <row r="30" spans="1:10" ht="15.75" x14ac:dyDescent="0.25">
      <c r="A30" s="12" t="str">
        <f t="shared" si="0"/>
        <v>i</v>
      </c>
      <c r="B30" s="47" t="s">
        <v>536</v>
      </c>
      <c r="C30" s="3"/>
      <c r="D30" s="4" t="s">
        <v>11</v>
      </c>
      <c r="E30" s="5"/>
      <c r="F30" s="5"/>
      <c r="G30" s="5"/>
    </row>
    <row r="31" spans="1:10" ht="15.75" x14ac:dyDescent="0.25">
      <c r="A31" s="12" t="str">
        <f t="shared" si="0"/>
        <v>i</v>
      </c>
      <c r="B31" s="47" t="s">
        <v>8</v>
      </c>
      <c r="C31" s="3"/>
      <c r="D31" s="4" t="s">
        <v>11</v>
      </c>
      <c r="E31" s="5"/>
      <c r="F31" s="5"/>
      <c r="G31" s="5"/>
    </row>
    <row r="32" spans="1:10" ht="15.75" x14ac:dyDescent="0.25">
      <c r="A32" s="12" t="str">
        <f t="shared" si="0"/>
        <v>i</v>
      </c>
      <c r="B32" s="47" t="s">
        <v>9</v>
      </c>
      <c r="C32" s="3"/>
      <c r="D32" s="4" t="s">
        <v>11</v>
      </c>
      <c r="E32" s="5"/>
      <c r="F32" s="5"/>
      <c r="G32" s="5"/>
    </row>
    <row r="33" spans="1:8" ht="15.75" x14ac:dyDescent="0.25">
      <c r="A33" s="12"/>
      <c r="B33" s="47"/>
      <c r="C33" s="3"/>
      <c r="D33" s="4" t="s">
        <v>11</v>
      </c>
      <c r="E33" s="5"/>
      <c r="F33" s="5"/>
      <c r="G33" s="5"/>
    </row>
    <row r="34" spans="1:8" ht="15.75" x14ac:dyDescent="0.25">
      <c r="A34" s="12"/>
      <c r="B34" s="47"/>
      <c r="C34" s="3"/>
      <c r="D34" s="4" t="s">
        <v>11</v>
      </c>
      <c r="E34" s="5"/>
      <c r="F34" s="5"/>
      <c r="G34" s="5"/>
    </row>
    <row r="35" spans="1:8" ht="15.75" x14ac:dyDescent="0.25">
      <c r="A35" s="12"/>
      <c r="B35" s="47"/>
      <c r="C35" s="3"/>
      <c r="D35" s="4" t="s">
        <v>11</v>
      </c>
      <c r="E35" s="5"/>
      <c r="F35" s="5"/>
      <c r="G35" s="5"/>
    </row>
    <row r="36" spans="1:8" ht="15.75" x14ac:dyDescent="0.25">
      <c r="A36" s="12" t="str">
        <f t="shared" si="0"/>
        <v>i</v>
      </c>
      <c r="B36" s="47" t="s">
        <v>35</v>
      </c>
      <c r="C36" s="3"/>
      <c r="D36" s="4" t="s">
        <v>11</v>
      </c>
      <c r="E36" s="5"/>
      <c r="F36" s="5"/>
      <c r="G36" s="5"/>
      <c r="H36" s="36" t="s">
        <v>528</v>
      </c>
    </row>
    <row r="37" spans="1:8" x14ac:dyDescent="0.25">
      <c r="B37" s="38"/>
      <c r="C37" s="49" t="s">
        <v>37</v>
      </c>
      <c r="D37" s="50"/>
      <c r="E37" s="9">
        <f>SUM(E17:E36)</f>
        <v>32642.799999999999</v>
      </c>
      <c r="F37" s="9">
        <f>SUM(F17:F36)</f>
        <v>32642.799999999999</v>
      </c>
      <c r="G37" s="9">
        <f>SUM(G17:G36)</f>
        <v>32642.799999999999</v>
      </c>
    </row>
    <row r="38" spans="1:8" ht="6" customHeight="1" x14ac:dyDescent="0.25">
      <c r="A38" s="12"/>
      <c r="B38" s="36"/>
      <c r="C38" s="51"/>
      <c r="D38" s="51"/>
      <c r="E38" s="52"/>
      <c r="F38" s="52"/>
      <c r="G38" s="52"/>
    </row>
    <row r="39" spans="1:8" ht="15.75" x14ac:dyDescent="0.25">
      <c r="A39" s="12"/>
      <c r="B39" s="53" t="s">
        <v>108</v>
      </c>
      <c r="C39" s="51"/>
      <c r="D39" s="51"/>
      <c r="G39" s="52"/>
    </row>
    <row r="40" spans="1:8" ht="15.75" x14ac:dyDescent="0.25">
      <c r="A40" s="12"/>
      <c r="B40" s="53" t="s">
        <v>543</v>
      </c>
      <c r="C40" s="51"/>
      <c r="D40" s="51"/>
      <c r="G40" s="52"/>
    </row>
    <row r="41" spans="1:8" ht="15.75" x14ac:dyDescent="0.25">
      <c r="A41" s="12"/>
      <c r="B41" s="53" t="s">
        <v>541</v>
      </c>
      <c r="C41" s="51"/>
      <c r="D41" s="51"/>
      <c r="G41" s="52"/>
    </row>
    <row r="42" spans="1:8" ht="15.75" x14ac:dyDescent="0.25">
      <c r="A42" s="12" t="s">
        <v>107</v>
      </c>
      <c r="B42" s="54" t="s">
        <v>109</v>
      </c>
      <c r="C42" s="51"/>
      <c r="D42" s="51"/>
      <c r="E42" s="52"/>
      <c r="F42" s="52"/>
      <c r="G42" s="52"/>
    </row>
    <row r="44" spans="1:8" s="55" customFormat="1" x14ac:dyDescent="0.25">
      <c r="B44" s="19" t="s">
        <v>69</v>
      </c>
    </row>
    <row r="45" spans="1:8" ht="6" customHeight="1" x14ac:dyDescent="0.25"/>
    <row r="46" spans="1:8" ht="32.450000000000003" customHeight="1" x14ac:dyDescent="0.25">
      <c r="B46" s="44" t="s">
        <v>17</v>
      </c>
      <c r="C46" s="91" t="s">
        <v>21</v>
      </c>
      <c r="D46" s="98"/>
      <c r="E46" s="45" t="s">
        <v>22</v>
      </c>
      <c r="F46" s="45" t="s">
        <v>23</v>
      </c>
      <c r="G46" s="45" t="s">
        <v>24</v>
      </c>
    </row>
    <row r="47" spans="1:8" x14ac:dyDescent="0.25">
      <c r="B47" s="47" t="s">
        <v>18</v>
      </c>
      <c r="C47" s="93"/>
      <c r="D47" s="94"/>
      <c r="E47" s="7"/>
      <c r="F47" s="7"/>
      <c r="G47" s="7"/>
    </row>
    <row r="48" spans="1:8" x14ac:dyDescent="0.25">
      <c r="B48" s="47" t="s">
        <v>19</v>
      </c>
      <c r="C48" s="93"/>
      <c r="D48" s="94"/>
      <c r="E48" s="7"/>
      <c r="F48" s="7"/>
      <c r="G48" s="7"/>
    </row>
    <row r="49" spans="2:7" x14ac:dyDescent="0.25">
      <c r="B49" s="47" t="s">
        <v>20</v>
      </c>
      <c r="C49" s="93"/>
      <c r="D49" s="94"/>
      <c r="E49" s="7"/>
      <c r="F49" s="7"/>
      <c r="G49" s="7"/>
    </row>
    <row r="50" spans="2:7" x14ac:dyDescent="0.25">
      <c r="B50" s="47" t="s">
        <v>8</v>
      </c>
      <c r="C50" s="93"/>
      <c r="D50" s="94"/>
      <c r="E50" s="7"/>
      <c r="F50" s="7"/>
      <c r="G50" s="7"/>
    </row>
    <row r="51" spans="2:7" x14ac:dyDescent="0.25">
      <c r="B51" s="47" t="s">
        <v>7</v>
      </c>
      <c r="C51" s="93"/>
      <c r="D51" s="94"/>
      <c r="E51" s="7"/>
      <c r="F51" s="7"/>
      <c r="G51" s="7"/>
    </row>
    <row r="52" spans="2:7" x14ac:dyDescent="0.25">
      <c r="B52" s="47" t="s">
        <v>7</v>
      </c>
      <c r="C52" s="93"/>
      <c r="D52" s="94"/>
      <c r="E52" s="7"/>
      <c r="F52" s="7"/>
      <c r="G52" s="7"/>
    </row>
    <row r="53" spans="2:7" x14ac:dyDescent="0.25">
      <c r="B53" s="38"/>
      <c r="C53" s="56" t="s">
        <v>25</v>
      </c>
      <c r="D53" s="57"/>
      <c r="E53" s="10">
        <f>SUM(E47:E52)</f>
        <v>0</v>
      </c>
      <c r="F53" s="10">
        <f>SUM(F47:F52)</f>
        <v>0</v>
      </c>
      <c r="G53" s="10">
        <f>SUM(G47:G52)</f>
        <v>0</v>
      </c>
    </row>
    <row r="54" spans="2:7" x14ac:dyDescent="0.25">
      <c r="B54" s="38"/>
      <c r="C54" s="38"/>
      <c r="D54" s="38"/>
      <c r="E54" s="58"/>
      <c r="F54" s="58"/>
      <c r="G54" s="58"/>
    </row>
    <row r="55" spans="2:7" x14ac:dyDescent="0.25">
      <c r="B55" s="59" t="s">
        <v>40</v>
      </c>
      <c r="C55" s="60"/>
      <c r="D55" s="61"/>
      <c r="E55" s="9">
        <f>E37-E53</f>
        <v>32642.799999999999</v>
      </c>
      <c r="F55" s="9">
        <f>F37-F53</f>
        <v>32642.799999999999</v>
      </c>
      <c r="G55" s="9">
        <f>G37-G53</f>
        <v>32642.799999999999</v>
      </c>
    </row>
    <row r="56" spans="2:7" x14ac:dyDescent="0.25">
      <c r="B56" s="62" t="s">
        <v>38</v>
      </c>
    </row>
    <row r="58" spans="2:7" s="55" customFormat="1" x14ac:dyDescent="0.25">
      <c r="B58" s="19" t="s">
        <v>41</v>
      </c>
    </row>
    <row r="59" spans="2:7" ht="5.45" customHeight="1" thickBot="1" x14ac:dyDescent="0.3">
      <c r="B59" s="62"/>
    </row>
    <row r="60" spans="2:7" s="24" customFormat="1" ht="22.9" customHeight="1" thickBot="1" x14ac:dyDescent="0.3">
      <c r="B60" s="63" t="s">
        <v>39</v>
      </c>
      <c r="C60" s="64"/>
      <c r="D60" s="64"/>
      <c r="E60" s="11">
        <f>IF($B$10="gallons (G)",E55/325851.427,IF($B$10="million gallons (MG)",E55/0.325851427,IF($B$10="acre feet (AF)",E55,IF($B$10="one hundred cubic feet (CCF)",E55*0.00229568))))</f>
        <v>32642.799999999999</v>
      </c>
      <c r="F60" s="11">
        <f t="shared" ref="F60:G60" si="2">IF($B$10="gallons (G)",F55/325851.427,IF($B$10="million gallons (MG)",F55/0.325851427,IF($B$10="acre feet (AF)",F55,IF($B$10="one hundred cubic feet (CCF)",F55*0.00229568))))</f>
        <v>32642.799999999999</v>
      </c>
      <c r="G60" s="11">
        <f t="shared" si="2"/>
        <v>32642.799999999999</v>
      </c>
    </row>
    <row r="61" spans="2:7" x14ac:dyDescent="0.25">
      <c r="E61" s="36" t="s">
        <v>66</v>
      </c>
    </row>
  </sheetData>
  <sheetProtection password="EF15" sheet="1" objects="1" scenarios="1" insertRows="0" insertHyperlinks="0"/>
  <mergeCells count="13">
    <mergeCell ref="B14:B15"/>
    <mergeCell ref="C14:C15"/>
    <mergeCell ref="E14:G14"/>
    <mergeCell ref="D14:D15"/>
    <mergeCell ref="C52:D52"/>
    <mergeCell ref="B22:G22"/>
    <mergeCell ref="C46:D46"/>
    <mergeCell ref="C47:D47"/>
    <mergeCell ref="C48:D48"/>
    <mergeCell ref="C49:D49"/>
    <mergeCell ref="C50:D50"/>
    <mergeCell ref="C51:D51"/>
    <mergeCell ref="B16:I16"/>
  </mergeCells>
  <pageMargins left="0.7" right="0.7" top="0.75" bottom="0.75" header="0.3" footer="0.3"/>
  <pageSetup scale="73" fitToHeight="0" orientation="landscape" r:id="rId1"/>
  <headerFooter>
    <oddHeader>&amp;LWorksheet 1
Water Supply Reliability Certification Form&amp;R&amp;D</oddHeader>
    <oddFooter>&amp;R&amp;P of &amp;N</oddFooter>
  </headerFooter>
  <customProperties>
    <customPr name="_pios_id" r:id="rId2"/>
  </customPropertie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_x000a_">
          <x14:formula1>
            <xm:f>menus!$D$1:$D$3</xm:f>
          </x14:formula1>
          <xm:sqref>D23:D36 D17:D21</xm:sqref>
        </x14:dataValidation>
        <x14:dataValidation type="list" allowBlank="1" showInputMessage="1" showErrorMessage="1" prompt="Please select units of measure for data entry below.">
          <x14:formula1>
            <xm:f>menus!$B$1:$B$5</xm:f>
          </x14:formula1>
          <xm:sqref>B10</xm:sqref>
        </x14:dataValidation>
        <x14:dataValidation type="list" allowBlank="1" showInputMessage="1" showErrorMessage="1" prompt="Please select name of urban water supplier">
          <x14:formula1>
            <xm:f>menus!$I$1:$I$411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B1:L33"/>
  <sheetViews>
    <sheetView topLeftCell="A2" zoomScaleNormal="100" zoomScaleSheetLayoutView="100" workbookViewId="0">
      <selection activeCell="O2" sqref="O2"/>
    </sheetView>
  </sheetViews>
  <sheetFormatPr defaultColWidth="8.85546875" defaultRowHeight="15" x14ac:dyDescent="0.25"/>
  <cols>
    <col min="1" max="1" width="2.28515625" style="46" customWidth="1"/>
    <col min="2" max="2" width="11.5703125" style="46" customWidth="1"/>
    <col min="3" max="3" width="10.5703125" style="46" customWidth="1"/>
    <col min="4" max="4" width="4.7109375" style="46" customWidth="1"/>
    <col min="5" max="16384" width="8.85546875" style="46"/>
  </cols>
  <sheetData>
    <row r="1" spans="2:12" ht="15" hidden="1" customHeight="1" x14ac:dyDescent="0.3">
      <c r="B1" s="65" t="s">
        <v>46</v>
      </c>
    </row>
    <row r="2" spans="2:12" s="14" customFormat="1" ht="23.45" x14ac:dyDescent="0.45">
      <c r="B2" s="14" t="s">
        <v>45</v>
      </c>
    </row>
    <row r="3" spans="2:12" s="66" customFormat="1" ht="18" x14ac:dyDescent="0.35">
      <c r="B3" s="66" t="s">
        <v>539</v>
      </c>
    </row>
    <row r="5" spans="2:12" s="68" customFormat="1" ht="14.45" x14ac:dyDescent="0.3">
      <c r="B5" s="67" t="s">
        <v>50</v>
      </c>
    </row>
    <row r="6" spans="2:12" ht="6" customHeight="1" x14ac:dyDescent="0.3"/>
    <row r="7" spans="2:12" ht="14.45" x14ac:dyDescent="0.3">
      <c r="B7" s="53" t="s">
        <v>52</v>
      </c>
      <c r="C7" s="8" t="s">
        <v>11</v>
      </c>
      <c r="E7" s="53" t="s">
        <v>59</v>
      </c>
    </row>
    <row r="8" spans="2:12" ht="61.15" customHeight="1" x14ac:dyDescent="0.25">
      <c r="B8" s="54"/>
      <c r="C8" s="69"/>
      <c r="E8" s="101" t="s">
        <v>551</v>
      </c>
      <c r="F8" s="102"/>
      <c r="G8" s="102"/>
      <c r="H8" s="102"/>
      <c r="I8" s="102"/>
      <c r="J8" s="102"/>
      <c r="K8" s="102"/>
      <c r="L8" s="103"/>
    </row>
    <row r="10" spans="2:12" s="68" customFormat="1" ht="14.45" x14ac:dyDescent="0.3">
      <c r="B10" s="67" t="s">
        <v>51</v>
      </c>
    </row>
    <row r="11" spans="2:12" ht="6" customHeight="1" x14ac:dyDescent="0.3">
      <c r="B11" s="53"/>
    </row>
    <row r="12" spans="2:12" ht="14.45" x14ac:dyDescent="0.3">
      <c r="B12" s="53" t="s">
        <v>52</v>
      </c>
      <c r="C12" s="8" t="s">
        <v>54</v>
      </c>
      <c r="E12" s="53" t="s">
        <v>59</v>
      </c>
    </row>
    <row r="13" spans="2:12" ht="55.9" customHeight="1" x14ac:dyDescent="0.3">
      <c r="E13" s="101"/>
      <c r="F13" s="102"/>
      <c r="G13" s="102"/>
      <c r="H13" s="102"/>
      <c r="I13" s="102"/>
      <c r="J13" s="102"/>
      <c r="K13" s="102"/>
      <c r="L13" s="103"/>
    </row>
    <row r="15" spans="2:12" s="68" customFormat="1" x14ac:dyDescent="0.25">
      <c r="B15" s="67" t="s">
        <v>538</v>
      </c>
    </row>
    <row r="16" spans="2:12" s="68" customFormat="1" x14ac:dyDescent="0.25">
      <c r="B16" s="70" t="s">
        <v>537</v>
      </c>
    </row>
    <row r="17" spans="2:12" ht="6" customHeight="1" x14ac:dyDescent="0.25">
      <c r="B17" s="53"/>
    </row>
    <row r="18" spans="2:12" x14ac:dyDescent="0.25">
      <c r="B18" s="46" t="s">
        <v>60</v>
      </c>
      <c r="C18" s="8">
        <v>45.32</v>
      </c>
      <c r="D18" s="71" t="s">
        <v>62</v>
      </c>
    </row>
    <row r="19" spans="2:12" ht="6" customHeight="1" x14ac:dyDescent="0.25"/>
    <row r="20" spans="2:12" x14ac:dyDescent="0.25">
      <c r="B20" s="46" t="s">
        <v>61</v>
      </c>
      <c r="C20" s="8">
        <v>44.67</v>
      </c>
      <c r="D20" s="71" t="s">
        <v>62</v>
      </c>
      <c r="E20" s="53" t="s">
        <v>59</v>
      </c>
    </row>
    <row r="21" spans="2:12" ht="55.9" customHeight="1" x14ac:dyDescent="0.25">
      <c r="E21" s="101" t="s">
        <v>555</v>
      </c>
      <c r="F21" s="102"/>
      <c r="G21" s="102"/>
      <c r="H21" s="102"/>
      <c r="I21" s="102"/>
      <c r="J21" s="102"/>
      <c r="K21" s="102"/>
      <c r="L21" s="103"/>
    </row>
    <row r="22" spans="2:12" x14ac:dyDescent="0.25">
      <c r="C22" s="43"/>
    </row>
    <row r="23" spans="2:12" s="68" customFormat="1" x14ac:dyDescent="0.25">
      <c r="B23" s="67" t="s">
        <v>63</v>
      </c>
    </row>
    <row r="24" spans="2:12" ht="6" customHeight="1" x14ac:dyDescent="0.25"/>
    <row r="25" spans="2:12" x14ac:dyDescent="0.25">
      <c r="C25" s="8" t="s">
        <v>546</v>
      </c>
      <c r="D25" s="71" t="s">
        <v>62</v>
      </c>
      <c r="E25" s="53" t="s">
        <v>59</v>
      </c>
    </row>
    <row r="26" spans="2:12" ht="55.9" customHeight="1" x14ac:dyDescent="0.25">
      <c r="E26" s="101" t="s">
        <v>552</v>
      </c>
      <c r="F26" s="102"/>
      <c r="G26" s="102"/>
      <c r="H26" s="102"/>
      <c r="I26" s="102"/>
      <c r="J26" s="102"/>
      <c r="K26" s="102"/>
      <c r="L26" s="103"/>
    </row>
    <row r="27" spans="2:12" x14ac:dyDescent="0.25">
      <c r="C27" s="43"/>
    </row>
    <row r="28" spans="2:12" s="68" customFormat="1" x14ac:dyDescent="0.25">
      <c r="B28" s="67" t="s">
        <v>67</v>
      </c>
    </row>
    <row r="29" spans="2:12" ht="6" customHeight="1" x14ac:dyDescent="0.25">
      <c r="B29" s="53"/>
    </row>
    <row r="30" spans="2:12" x14ac:dyDescent="0.25">
      <c r="B30" s="53" t="s">
        <v>52</v>
      </c>
      <c r="C30" s="8" t="s">
        <v>11</v>
      </c>
      <c r="E30" s="53" t="s">
        <v>64</v>
      </c>
    </row>
    <row r="31" spans="2:12" ht="61.15" customHeight="1" x14ac:dyDescent="0.25">
      <c r="B31" s="54"/>
      <c r="C31" s="69"/>
      <c r="E31" s="101"/>
      <c r="F31" s="102"/>
      <c r="G31" s="102"/>
      <c r="H31" s="102"/>
      <c r="I31" s="102"/>
      <c r="J31" s="102"/>
      <c r="K31" s="102"/>
      <c r="L31" s="103"/>
    </row>
    <row r="32" spans="2:12" x14ac:dyDescent="0.25">
      <c r="B32" s="53"/>
    </row>
    <row r="33" spans="2:2" s="55" customFormat="1" x14ac:dyDescent="0.25">
      <c r="B33" s="19" t="s">
        <v>65</v>
      </c>
    </row>
  </sheetData>
  <sheetProtection password="EF15" sheet="1" objects="1" scenarios="1" insertHyperlinks="0"/>
  <mergeCells count="5">
    <mergeCell ref="E31:L31"/>
    <mergeCell ref="E8:L8"/>
    <mergeCell ref="E13:L13"/>
    <mergeCell ref="E21:L21"/>
    <mergeCell ref="E26:L26"/>
  </mergeCells>
  <pageMargins left="0.7" right="0.7" top="0.75" bottom="0.75" header="0.3" footer="0.3"/>
  <pageSetup orientation="landscape" r:id="rId1"/>
  <headerFooter>
    <oddHeader>&amp;LGroundwater Questions (Worksheet 1)
Water Supply Reliability Certification Form&amp;R&amp;D</oddHeader>
    <oddFooter>&amp;R&amp;P of &amp;N</oddFooter>
  </headerFooter>
  <rowBreaks count="1" manualBreakCount="1">
    <brk id="22" max="16383" man="1"/>
  </rowBreaks>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menus!$F$1:$F$7</xm:f>
          </x14:formula1>
          <xm:sqref>C12</xm:sqref>
        </x14:dataValidation>
        <x14:dataValidation type="list" allowBlank="1" showInputMessage="1" showErrorMessage="1">
          <x14:formula1>
            <xm:f>menus!$D$1:$D$3</xm:f>
          </x14:formula1>
          <xm:sqref>C7 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1"/>
  <sheetViews>
    <sheetView workbookViewId="0">
      <selection activeCell="B5" sqref="B5"/>
    </sheetView>
  </sheetViews>
  <sheetFormatPr defaultRowHeight="15" x14ac:dyDescent="0.25"/>
  <cols>
    <col min="4" max="4" width="12" bestFit="1" customWidth="1"/>
  </cols>
  <sheetData>
    <row r="1" spans="1:9" ht="14.45" x14ac:dyDescent="0.3">
      <c r="B1" t="s">
        <v>28</v>
      </c>
      <c r="D1" t="s">
        <v>29</v>
      </c>
      <c r="I1" t="s">
        <v>522</v>
      </c>
    </row>
    <row r="2" spans="1:9" ht="14.45" x14ac:dyDescent="0.3">
      <c r="B2" t="s">
        <v>523</v>
      </c>
      <c r="D2" t="s">
        <v>10</v>
      </c>
      <c r="F2" t="s">
        <v>53</v>
      </c>
      <c r="I2" t="s">
        <v>112</v>
      </c>
    </row>
    <row r="3" spans="1:9" ht="14.45" x14ac:dyDescent="0.3">
      <c r="B3" t="s">
        <v>524</v>
      </c>
      <c r="D3" t="s">
        <v>11</v>
      </c>
      <c r="F3" t="s">
        <v>54</v>
      </c>
      <c r="I3" t="s">
        <v>113</v>
      </c>
    </row>
    <row r="4" spans="1:9" ht="14.45" x14ac:dyDescent="0.3">
      <c r="B4" t="s">
        <v>526</v>
      </c>
      <c r="F4" t="s">
        <v>55</v>
      </c>
      <c r="I4" t="s">
        <v>114</v>
      </c>
    </row>
    <row r="5" spans="1:9" ht="14.45" x14ac:dyDescent="0.3">
      <c r="B5" t="s">
        <v>525</v>
      </c>
      <c r="F5" t="s">
        <v>56</v>
      </c>
      <c r="I5" t="s">
        <v>115</v>
      </c>
    </row>
    <row r="6" spans="1:9" ht="14.45" x14ac:dyDescent="0.3">
      <c r="F6" t="s">
        <v>57</v>
      </c>
      <c r="I6" t="s">
        <v>116</v>
      </c>
    </row>
    <row r="7" spans="1:9" ht="14.45" x14ac:dyDescent="0.3">
      <c r="F7" t="s">
        <v>58</v>
      </c>
      <c r="I7" t="s">
        <v>117</v>
      </c>
    </row>
    <row r="8" spans="1:9" ht="14.45" x14ac:dyDescent="0.3">
      <c r="I8" t="s">
        <v>118</v>
      </c>
    </row>
    <row r="9" spans="1:9" ht="14.45" x14ac:dyDescent="0.3">
      <c r="I9" t="s">
        <v>119</v>
      </c>
    </row>
    <row r="10" spans="1:9" thickBot="1" x14ac:dyDescent="0.35">
      <c r="I10" t="s">
        <v>120</v>
      </c>
    </row>
    <row r="11" spans="1:9" thickBot="1" x14ac:dyDescent="0.35">
      <c r="A11" s="1">
        <v>500</v>
      </c>
      <c r="B11" t="s">
        <v>26</v>
      </c>
      <c r="I11" t="s">
        <v>121</v>
      </c>
    </row>
    <row r="12" spans="1:9" ht="14.45" x14ac:dyDescent="0.3">
      <c r="B12" t="s">
        <v>3</v>
      </c>
      <c r="C12">
        <f>A11/325851.427</f>
        <v>1.5344416460081973E-3</v>
      </c>
      <c r="I12" t="s">
        <v>122</v>
      </c>
    </row>
    <row r="13" spans="1:9" ht="14.45" x14ac:dyDescent="0.3">
      <c r="B13" t="s">
        <v>0</v>
      </c>
      <c r="C13">
        <f>A11*3.06888329201639</f>
        <v>1534.441646008195</v>
      </c>
      <c r="I13" t="s">
        <v>123</v>
      </c>
    </row>
    <row r="14" spans="1:9" ht="14.45" x14ac:dyDescent="0.3">
      <c r="B14" t="s">
        <v>1</v>
      </c>
      <c r="C14">
        <f>A11</f>
        <v>500</v>
      </c>
      <c r="I14" t="s">
        <v>124</v>
      </c>
    </row>
    <row r="15" spans="1:9" ht="14.45" x14ac:dyDescent="0.3">
      <c r="B15" t="s">
        <v>2</v>
      </c>
      <c r="C15">
        <f>A11*0.00229568412477752</f>
        <v>1.14784206238876</v>
      </c>
      <c r="I15" t="s">
        <v>125</v>
      </c>
    </row>
    <row r="16" spans="1:9" ht="14.45" x14ac:dyDescent="0.3">
      <c r="I16" t="s">
        <v>126</v>
      </c>
    </row>
    <row r="17" spans="9:9" x14ac:dyDescent="0.25">
      <c r="I17" t="s">
        <v>127</v>
      </c>
    </row>
    <row r="18" spans="9:9" x14ac:dyDescent="0.25">
      <c r="I18" t="s">
        <v>128</v>
      </c>
    </row>
    <row r="19" spans="9:9" x14ac:dyDescent="0.25">
      <c r="I19" t="s">
        <v>129</v>
      </c>
    </row>
    <row r="20" spans="9:9" x14ac:dyDescent="0.25">
      <c r="I20" t="s">
        <v>130</v>
      </c>
    </row>
    <row r="21" spans="9:9" x14ac:dyDescent="0.25">
      <c r="I21" t="s">
        <v>131</v>
      </c>
    </row>
    <row r="22" spans="9:9" x14ac:dyDescent="0.25">
      <c r="I22" t="s">
        <v>132</v>
      </c>
    </row>
    <row r="23" spans="9:9" x14ac:dyDescent="0.25">
      <c r="I23" t="s">
        <v>133</v>
      </c>
    </row>
    <row r="24" spans="9:9" x14ac:dyDescent="0.25">
      <c r="I24" t="s">
        <v>134</v>
      </c>
    </row>
    <row r="25" spans="9:9" x14ac:dyDescent="0.25">
      <c r="I25" t="s">
        <v>135</v>
      </c>
    </row>
    <row r="26" spans="9:9" x14ac:dyDescent="0.25">
      <c r="I26" t="s">
        <v>136</v>
      </c>
    </row>
    <row r="27" spans="9:9" x14ac:dyDescent="0.25">
      <c r="I27" t="s">
        <v>137</v>
      </c>
    </row>
    <row r="28" spans="9:9" x14ac:dyDescent="0.25">
      <c r="I28" t="s">
        <v>138</v>
      </c>
    </row>
    <row r="29" spans="9:9" x14ac:dyDescent="0.25">
      <c r="I29" t="s">
        <v>139</v>
      </c>
    </row>
    <row r="30" spans="9:9" x14ac:dyDescent="0.25">
      <c r="I30" t="s">
        <v>140</v>
      </c>
    </row>
    <row r="31" spans="9:9" x14ac:dyDescent="0.25">
      <c r="I31" t="s">
        <v>141</v>
      </c>
    </row>
    <row r="32" spans="9:9" x14ac:dyDescent="0.25">
      <c r="I32" t="s">
        <v>142</v>
      </c>
    </row>
    <row r="33" spans="9:9" x14ac:dyDescent="0.25">
      <c r="I33" t="s">
        <v>143</v>
      </c>
    </row>
    <row r="34" spans="9:9" x14ac:dyDescent="0.25">
      <c r="I34" t="s">
        <v>144</v>
      </c>
    </row>
    <row r="35" spans="9:9" x14ac:dyDescent="0.25">
      <c r="I35" t="s">
        <v>145</v>
      </c>
    </row>
    <row r="36" spans="9:9" x14ac:dyDescent="0.25">
      <c r="I36" t="s">
        <v>146</v>
      </c>
    </row>
    <row r="37" spans="9:9" x14ac:dyDescent="0.25">
      <c r="I37" t="s">
        <v>147</v>
      </c>
    </row>
    <row r="38" spans="9:9" x14ac:dyDescent="0.25">
      <c r="I38" t="s">
        <v>148</v>
      </c>
    </row>
    <row r="39" spans="9:9" x14ac:dyDescent="0.25">
      <c r="I39" t="s">
        <v>149</v>
      </c>
    </row>
    <row r="40" spans="9:9" x14ac:dyDescent="0.25">
      <c r="I40" t="s">
        <v>150</v>
      </c>
    </row>
    <row r="41" spans="9:9" x14ac:dyDescent="0.25">
      <c r="I41" t="s">
        <v>151</v>
      </c>
    </row>
    <row r="42" spans="9:9" x14ac:dyDescent="0.25">
      <c r="I42" t="s">
        <v>152</v>
      </c>
    </row>
    <row r="43" spans="9:9" x14ac:dyDescent="0.25">
      <c r="I43" t="s">
        <v>153</v>
      </c>
    </row>
    <row r="44" spans="9:9" x14ac:dyDescent="0.25">
      <c r="I44" t="s">
        <v>154</v>
      </c>
    </row>
    <row r="45" spans="9:9" x14ac:dyDescent="0.25">
      <c r="I45" t="s">
        <v>155</v>
      </c>
    </row>
    <row r="46" spans="9:9" x14ac:dyDescent="0.25">
      <c r="I46" t="s">
        <v>156</v>
      </c>
    </row>
    <row r="47" spans="9:9" x14ac:dyDescent="0.25">
      <c r="I47" t="s">
        <v>157</v>
      </c>
    </row>
    <row r="48" spans="9:9" x14ac:dyDescent="0.25">
      <c r="I48" t="s">
        <v>158</v>
      </c>
    </row>
    <row r="49" spans="9:9" x14ac:dyDescent="0.25">
      <c r="I49" t="s">
        <v>159</v>
      </c>
    </row>
    <row r="50" spans="9:9" x14ac:dyDescent="0.25">
      <c r="I50" t="s">
        <v>160</v>
      </c>
    </row>
    <row r="51" spans="9:9" x14ac:dyDescent="0.25">
      <c r="I51" t="s">
        <v>161</v>
      </c>
    </row>
    <row r="52" spans="9:9" x14ac:dyDescent="0.25">
      <c r="I52" t="s">
        <v>162</v>
      </c>
    </row>
    <row r="53" spans="9:9" x14ac:dyDescent="0.25">
      <c r="I53" t="s">
        <v>163</v>
      </c>
    </row>
    <row r="54" spans="9:9" x14ac:dyDescent="0.25">
      <c r="I54" t="s">
        <v>164</v>
      </c>
    </row>
    <row r="55" spans="9:9" x14ac:dyDescent="0.25">
      <c r="I55" t="s">
        <v>165</v>
      </c>
    </row>
    <row r="56" spans="9:9" x14ac:dyDescent="0.25">
      <c r="I56" t="s">
        <v>166</v>
      </c>
    </row>
    <row r="57" spans="9:9" x14ac:dyDescent="0.25">
      <c r="I57" t="s">
        <v>167</v>
      </c>
    </row>
    <row r="58" spans="9:9" x14ac:dyDescent="0.25">
      <c r="I58" t="s">
        <v>168</v>
      </c>
    </row>
    <row r="59" spans="9:9" x14ac:dyDescent="0.25">
      <c r="I59" t="s">
        <v>169</v>
      </c>
    </row>
    <row r="60" spans="9:9" x14ac:dyDescent="0.25">
      <c r="I60" t="s">
        <v>170</v>
      </c>
    </row>
    <row r="61" spans="9:9" x14ac:dyDescent="0.25">
      <c r="I61" t="s">
        <v>171</v>
      </c>
    </row>
    <row r="62" spans="9:9" x14ac:dyDescent="0.25">
      <c r="I62" t="s">
        <v>172</v>
      </c>
    </row>
    <row r="63" spans="9:9" x14ac:dyDescent="0.25">
      <c r="I63" t="s">
        <v>173</v>
      </c>
    </row>
    <row r="64" spans="9:9" x14ac:dyDescent="0.25">
      <c r="I64" t="s">
        <v>174</v>
      </c>
    </row>
    <row r="65" spans="9:9" x14ac:dyDescent="0.25">
      <c r="I65" t="s">
        <v>175</v>
      </c>
    </row>
    <row r="66" spans="9:9" x14ac:dyDescent="0.25">
      <c r="I66" t="s">
        <v>176</v>
      </c>
    </row>
    <row r="67" spans="9:9" x14ac:dyDescent="0.25">
      <c r="I67" t="s">
        <v>177</v>
      </c>
    </row>
    <row r="68" spans="9:9" x14ac:dyDescent="0.25">
      <c r="I68" t="s">
        <v>178</v>
      </c>
    </row>
    <row r="69" spans="9:9" x14ac:dyDescent="0.25">
      <c r="I69" t="s">
        <v>179</v>
      </c>
    </row>
    <row r="70" spans="9:9" x14ac:dyDescent="0.25">
      <c r="I70" t="s">
        <v>180</v>
      </c>
    </row>
    <row r="71" spans="9:9" x14ac:dyDescent="0.25">
      <c r="I71" t="s">
        <v>181</v>
      </c>
    </row>
    <row r="72" spans="9:9" x14ac:dyDescent="0.25">
      <c r="I72" t="s">
        <v>182</v>
      </c>
    </row>
    <row r="73" spans="9:9" x14ac:dyDescent="0.25">
      <c r="I73" t="s">
        <v>183</v>
      </c>
    </row>
    <row r="74" spans="9:9" x14ac:dyDescent="0.25">
      <c r="I74" t="s">
        <v>184</v>
      </c>
    </row>
    <row r="75" spans="9:9" x14ac:dyDescent="0.25">
      <c r="I75" t="s">
        <v>185</v>
      </c>
    </row>
    <row r="76" spans="9:9" x14ac:dyDescent="0.25">
      <c r="I76" t="s">
        <v>186</v>
      </c>
    </row>
    <row r="77" spans="9:9" x14ac:dyDescent="0.25">
      <c r="I77" t="s">
        <v>187</v>
      </c>
    </row>
    <row r="78" spans="9:9" x14ac:dyDescent="0.25">
      <c r="I78" t="s">
        <v>188</v>
      </c>
    </row>
    <row r="79" spans="9:9" x14ac:dyDescent="0.25">
      <c r="I79" t="s">
        <v>189</v>
      </c>
    </row>
    <row r="80" spans="9:9" x14ac:dyDescent="0.25">
      <c r="I80" t="s">
        <v>190</v>
      </c>
    </row>
    <row r="81" spans="9:9" x14ac:dyDescent="0.25">
      <c r="I81" t="s">
        <v>191</v>
      </c>
    </row>
    <row r="82" spans="9:9" x14ac:dyDescent="0.25">
      <c r="I82" t="s">
        <v>192</v>
      </c>
    </row>
    <row r="83" spans="9:9" x14ac:dyDescent="0.25">
      <c r="I83" t="s">
        <v>193</v>
      </c>
    </row>
    <row r="84" spans="9:9" x14ac:dyDescent="0.25">
      <c r="I84" t="s">
        <v>194</v>
      </c>
    </row>
    <row r="85" spans="9:9" x14ac:dyDescent="0.25">
      <c r="I85" t="s">
        <v>195</v>
      </c>
    </row>
    <row r="86" spans="9:9" x14ac:dyDescent="0.25">
      <c r="I86" t="s">
        <v>196</v>
      </c>
    </row>
    <row r="87" spans="9:9" x14ac:dyDescent="0.25">
      <c r="I87" t="s">
        <v>197</v>
      </c>
    </row>
    <row r="88" spans="9:9" x14ac:dyDescent="0.25">
      <c r="I88" t="s">
        <v>198</v>
      </c>
    </row>
    <row r="89" spans="9:9" x14ac:dyDescent="0.25">
      <c r="I89" t="s">
        <v>199</v>
      </c>
    </row>
    <row r="90" spans="9:9" x14ac:dyDescent="0.25">
      <c r="I90" t="s">
        <v>200</v>
      </c>
    </row>
    <row r="91" spans="9:9" x14ac:dyDescent="0.25">
      <c r="I91" t="s">
        <v>201</v>
      </c>
    </row>
    <row r="92" spans="9:9" x14ac:dyDescent="0.25">
      <c r="I92" t="s">
        <v>202</v>
      </c>
    </row>
    <row r="93" spans="9:9" x14ac:dyDescent="0.25">
      <c r="I93" t="s">
        <v>203</v>
      </c>
    </row>
    <row r="94" spans="9:9" x14ac:dyDescent="0.25">
      <c r="I94" t="s">
        <v>204</v>
      </c>
    </row>
    <row r="95" spans="9:9" x14ac:dyDescent="0.25">
      <c r="I95" t="s">
        <v>205</v>
      </c>
    </row>
    <row r="96" spans="9:9" x14ac:dyDescent="0.25">
      <c r="I96" t="s">
        <v>206</v>
      </c>
    </row>
    <row r="97" spans="9:9" x14ac:dyDescent="0.25">
      <c r="I97" t="s">
        <v>207</v>
      </c>
    </row>
    <row r="98" spans="9:9" x14ac:dyDescent="0.25">
      <c r="I98" t="s">
        <v>208</v>
      </c>
    </row>
    <row r="99" spans="9:9" x14ac:dyDescent="0.25">
      <c r="I99" t="s">
        <v>209</v>
      </c>
    </row>
    <row r="100" spans="9:9" x14ac:dyDescent="0.25">
      <c r="I100" t="s">
        <v>210</v>
      </c>
    </row>
    <row r="101" spans="9:9" x14ac:dyDescent="0.25">
      <c r="I101" t="s">
        <v>211</v>
      </c>
    </row>
    <row r="102" spans="9:9" x14ac:dyDescent="0.25">
      <c r="I102" t="s">
        <v>212</v>
      </c>
    </row>
    <row r="103" spans="9:9" x14ac:dyDescent="0.25">
      <c r="I103" t="s">
        <v>213</v>
      </c>
    </row>
    <row r="104" spans="9:9" x14ac:dyDescent="0.25">
      <c r="I104" t="s">
        <v>214</v>
      </c>
    </row>
    <row r="105" spans="9:9" x14ac:dyDescent="0.25">
      <c r="I105" t="s">
        <v>215</v>
      </c>
    </row>
    <row r="106" spans="9:9" x14ac:dyDescent="0.25">
      <c r="I106" t="s">
        <v>216</v>
      </c>
    </row>
    <row r="107" spans="9:9" x14ac:dyDescent="0.25">
      <c r="I107" t="s">
        <v>217</v>
      </c>
    </row>
    <row r="108" spans="9:9" x14ac:dyDescent="0.25">
      <c r="I108" t="s">
        <v>218</v>
      </c>
    </row>
    <row r="109" spans="9:9" x14ac:dyDescent="0.25">
      <c r="I109" t="s">
        <v>219</v>
      </c>
    </row>
    <row r="110" spans="9:9" x14ac:dyDescent="0.25">
      <c r="I110" t="s">
        <v>220</v>
      </c>
    </row>
    <row r="111" spans="9:9" x14ac:dyDescent="0.25">
      <c r="I111" t="s">
        <v>221</v>
      </c>
    </row>
    <row r="112" spans="9:9" x14ac:dyDescent="0.25">
      <c r="I112" t="s">
        <v>222</v>
      </c>
    </row>
    <row r="113" spans="9:9" x14ac:dyDescent="0.25">
      <c r="I113" t="s">
        <v>223</v>
      </c>
    </row>
    <row r="114" spans="9:9" x14ac:dyDescent="0.25">
      <c r="I114" t="s">
        <v>224</v>
      </c>
    </row>
    <row r="115" spans="9:9" x14ac:dyDescent="0.25">
      <c r="I115" t="s">
        <v>225</v>
      </c>
    </row>
    <row r="116" spans="9:9" x14ac:dyDescent="0.25">
      <c r="I116" t="s">
        <v>226</v>
      </c>
    </row>
    <row r="117" spans="9:9" x14ac:dyDescent="0.25">
      <c r="I117" t="s">
        <v>227</v>
      </c>
    </row>
    <row r="118" spans="9:9" x14ac:dyDescent="0.25">
      <c r="I118" t="s">
        <v>228</v>
      </c>
    </row>
    <row r="119" spans="9:9" x14ac:dyDescent="0.25">
      <c r="I119" t="s">
        <v>229</v>
      </c>
    </row>
    <row r="120" spans="9:9" x14ac:dyDescent="0.25">
      <c r="I120" t="s">
        <v>230</v>
      </c>
    </row>
    <row r="121" spans="9:9" x14ac:dyDescent="0.25">
      <c r="I121" t="s">
        <v>231</v>
      </c>
    </row>
    <row r="122" spans="9:9" x14ac:dyDescent="0.25">
      <c r="I122" t="s">
        <v>232</v>
      </c>
    </row>
    <row r="123" spans="9:9" x14ac:dyDescent="0.25">
      <c r="I123" t="s">
        <v>233</v>
      </c>
    </row>
    <row r="124" spans="9:9" x14ac:dyDescent="0.25">
      <c r="I124" t="s">
        <v>234</v>
      </c>
    </row>
    <row r="125" spans="9:9" x14ac:dyDescent="0.25">
      <c r="I125" t="s">
        <v>235</v>
      </c>
    </row>
    <row r="126" spans="9:9" x14ac:dyDescent="0.25">
      <c r="I126" t="s">
        <v>236</v>
      </c>
    </row>
    <row r="127" spans="9:9" x14ac:dyDescent="0.25">
      <c r="I127" t="s">
        <v>237</v>
      </c>
    </row>
    <row r="128" spans="9:9" x14ac:dyDescent="0.25">
      <c r="I128" t="s">
        <v>238</v>
      </c>
    </row>
    <row r="129" spans="9:9" x14ac:dyDescent="0.25">
      <c r="I129" t="s">
        <v>239</v>
      </c>
    </row>
    <row r="130" spans="9:9" x14ac:dyDescent="0.25">
      <c r="I130" t="s">
        <v>240</v>
      </c>
    </row>
    <row r="131" spans="9:9" x14ac:dyDescent="0.25">
      <c r="I131" t="s">
        <v>241</v>
      </c>
    </row>
    <row r="132" spans="9:9" x14ac:dyDescent="0.25">
      <c r="I132" t="s">
        <v>242</v>
      </c>
    </row>
    <row r="133" spans="9:9" x14ac:dyDescent="0.25">
      <c r="I133" t="s">
        <v>243</v>
      </c>
    </row>
    <row r="134" spans="9:9" x14ac:dyDescent="0.25">
      <c r="I134" t="s">
        <v>244</v>
      </c>
    </row>
    <row r="135" spans="9:9" x14ac:dyDescent="0.25">
      <c r="I135" t="s">
        <v>245</v>
      </c>
    </row>
    <row r="136" spans="9:9" x14ac:dyDescent="0.25">
      <c r="I136" t="s">
        <v>246</v>
      </c>
    </row>
    <row r="137" spans="9:9" x14ac:dyDescent="0.25">
      <c r="I137" t="s">
        <v>247</v>
      </c>
    </row>
    <row r="138" spans="9:9" x14ac:dyDescent="0.25">
      <c r="I138" t="s">
        <v>248</v>
      </c>
    </row>
    <row r="139" spans="9:9" x14ac:dyDescent="0.25">
      <c r="I139" t="s">
        <v>249</v>
      </c>
    </row>
    <row r="140" spans="9:9" x14ac:dyDescent="0.25">
      <c r="I140" t="s">
        <v>250</v>
      </c>
    </row>
    <row r="141" spans="9:9" x14ac:dyDescent="0.25">
      <c r="I141" t="s">
        <v>251</v>
      </c>
    </row>
    <row r="142" spans="9:9" x14ac:dyDescent="0.25">
      <c r="I142" t="s">
        <v>252</v>
      </c>
    </row>
    <row r="143" spans="9:9" x14ac:dyDescent="0.25">
      <c r="I143" t="s">
        <v>253</v>
      </c>
    </row>
    <row r="144" spans="9:9" x14ac:dyDescent="0.25">
      <c r="I144" t="s">
        <v>254</v>
      </c>
    </row>
    <row r="145" spans="9:9" x14ac:dyDescent="0.25">
      <c r="I145" t="s">
        <v>255</v>
      </c>
    </row>
    <row r="146" spans="9:9" x14ac:dyDescent="0.25">
      <c r="I146" t="s">
        <v>256</v>
      </c>
    </row>
    <row r="147" spans="9:9" x14ac:dyDescent="0.25">
      <c r="I147" t="s">
        <v>257</v>
      </c>
    </row>
    <row r="148" spans="9:9" x14ac:dyDescent="0.25">
      <c r="I148" t="s">
        <v>258</v>
      </c>
    </row>
    <row r="149" spans="9:9" x14ac:dyDescent="0.25">
      <c r="I149" t="s">
        <v>259</v>
      </c>
    </row>
    <row r="150" spans="9:9" x14ac:dyDescent="0.25">
      <c r="I150" t="s">
        <v>260</v>
      </c>
    </row>
    <row r="151" spans="9:9" x14ac:dyDescent="0.25">
      <c r="I151" t="s">
        <v>261</v>
      </c>
    </row>
    <row r="152" spans="9:9" x14ac:dyDescent="0.25">
      <c r="I152" t="s">
        <v>262</v>
      </c>
    </row>
    <row r="153" spans="9:9" x14ac:dyDescent="0.25">
      <c r="I153" t="s">
        <v>263</v>
      </c>
    </row>
    <row r="154" spans="9:9" x14ac:dyDescent="0.25">
      <c r="I154" t="s">
        <v>264</v>
      </c>
    </row>
    <row r="155" spans="9:9" x14ac:dyDescent="0.25">
      <c r="I155" t="s">
        <v>265</v>
      </c>
    </row>
    <row r="156" spans="9:9" x14ac:dyDescent="0.25">
      <c r="I156" t="s">
        <v>266</v>
      </c>
    </row>
    <row r="157" spans="9:9" x14ac:dyDescent="0.25">
      <c r="I157" t="s">
        <v>267</v>
      </c>
    </row>
    <row r="158" spans="9:9" x14ac:dyDescent="0.25">
      <c r="I158" t="s">
        <v>268</v>
      </c>
    </row>
    <row r="159" spans="9:9" x14ac:dyDescent="0.25">
      <c r="I159" t="s">
        <v>269</v>
      </c>
    </row>
    <row r="160" spans="9:9" x14ac:dyDescent="0.25">
      <c r="I160" t="s">
        <v>270</v>
      </c>
    </row>
    <row r="161" spans="9:9" x14ac:dyDescent="0.25">
      <c r="I161" t="s">
        <v>271</v>
      </c>
    </row>
    <row r="162" spans="9:9" x14ac:dyDescent="0.25">
      <c r="I162" t="s">
        <v>272</v>
      </c>
    </row>
    <row r="163" spans="9:9" x14ac:dyDescent="0.25">
      <c r="I163" t="s">
        <v>273</v>
      </c>
    </row>
    <row r="164" spans="9:9" x14ac:dyDescent="0.25">
      <c r="I164" t="s">
        <v>274</v>
      </c>
    </row>
    <row r="165" spans="9:9" x14ac:dyDescent="0.25">
      <c r="I165" t="s">
        <v>275</v>
      </c>
    </row>
    <row r="166" spans="9:9" x14ac:dyDescent="0.25">
      <c r="I166" t="s">
        <v>276</v>
      </c>
    </row>
    <row r="167" spans="9:9" x14ac:dyDescent="0.25">
      <c r="I167" t="s">
        <v>277</v>
      </c>
    </row>
    <row r="168" spans="9:9" x14ac:dyDescent="0.25">
      <c r="I168" t="s">
        <v>278</v>
      </c>
    </row>
    <row r="169" spans="9:9" x14ac:dyDescent="0.25">
      <c r="I169" t="s">
        <v>279</v>
      </c>
    </row>
    <row r="170" spans="9:9" x14ac:dyDescent="0.25">
      <c r="I170" t="s">
        <v>280</v>
      </c>
    </row>
    <row r="171" spans="9:9" x14ac:dyDescent="0.25">
      <c r="I171" t="s">
        <v>281</v>
      </c>
    </row>
    <row r="172" spans="9:9" x14ac:dyDescent="0.25">
      <c r="I172" t="s">
        <v>282</v>
      </c>
    </row>
    <row r="173" spans="9:9" x14ac:dyDescent="0.25">
      <c r="I173" t="s">
        <v>283</v>
      </c>
    </row>
    <row r="174" spans="9:9" x14ac:dyDescent="0.25">
      <c r="I174" t="s">
        <v>284</v>
      </c>
    </row>
    <row r="175" spans="9:9" x14ac:dyDescent="0.25">
      <c r="I175" t="s">
        <v>285</v>
      </c>
    </row>
    <row r="176" spans="9:9" x14ac:dyDescent="0.25">
      <c r="I176" t="s">
        <v>286</v>
      </c>
    </row>
    <row r="177" spans="9:9" x14ac:dyDescent="0.25">
      <c r="I177" t="s">
        <v>287</v>
      </c>
    </row>
    <row r="178" spans="9:9" x14ac:dyDescent="0.25">
      <c r="I178" t="s">
        <v>288</v>
      </c>
    </row>
    <row r="179" spans="9:9" x14ac:dyDescent="0.25">
      <c r="I179" t="s">
        <v>289</v>
      </c>
    </row>
    <row r="180" spans="9:9" x14ac:dyDescent="0.25">
      <c r="I180" t="s">
        <v>290</v>
      </c>
    </row>
    <row r="181" spans="9:9" x14ac:dyDescent="0.25">
      <c r="I181" t="s">
        <v>291</v>
      </c>
    </row>
    <row r="182" spans="9:9" x14ac:dyDescent="0.25">
      <c r="I182" t="s">
        <v>292</v>
      </c>
    </row>
    <row r="183" spans="9:9" x14ac:dyDescent="0.25">
      <c r="I183" t="s">
        <v>293</v>
      </c>
    </row>
    <row r="184" spans="9:9" x14ac:dyDescent="0.25">
      <c r="I184" t="s">
        <v>294</v>
      </c>
    </row>
    <row r="185" spans="9:9" x14ac:dyDescent="0.25">
      <c r="I185" t="s">
        <v>295</v>
      </c>
    </row>
    <row r="186" spans="9:9" x14ac:dyDescent="0.25">
      <c r="I186" t="s">
        <v>296</v>
      </c>
    </row>
    <row r="187" spans="9:9" x14ac:dyDescent="0.25">
      <c r="I187" t="s">
        <v>297</v>
      </c>
    </row>
    <row r="188" spans="9:9" x14ac:dyDescent="0.25">
      <c r="I188" t="s">
        <v>298</v>
      </c>
    </row>
    <row r="189" spans="9:9" x14ac:dyDescent="0.25">
      <c r="I189" t="s">
        <v>299</v>
      </c>
    </row>
    <row r="190" spans="9:9" x14ac:dyDescent="0.25">
      <c r="I190" t="s">
        <v>300</v>
      </c>
    </row>
    <row r="191" spans="9:9" x14ac:dyDescent="0.25">
      <c r="I191" t="s">
        <v>301</v>
      </c>
    </row>
    <row r="192" spans="9:9" x14ac:dyDescent="0.25">
      <c r="I192" t="s">
        <v>302</v>
      </c>
    </row>
    <row r="193" spans="9:9" x14ac:dyDescent="0.25">
      <c r="I193" t="s">
        <v>303</v>
      </c>
    </row>
    <row r="194" spans="9:9" x14ac:dyDescent="0.25">
      <c r="I194" t="s">
        <v>304</v>
      </c>
    </row>
    <row r="195" spans="9:9" x14ac:dyDescent="0.25">
      <c r="I195" t="s">
        <v>305</v>
      </c>
    </row>
    <row r="196" spans="9:9" x14ac:dyDescent="0.25">
      <c r="I196" t="s">
        <v>306</v>
      </c>
    </row>
    <row r="197" spans="9:9" x14ac:dyDescent="0.25">
      <c r="I197" t="s">
        <v>307</v>
      </c>
    </row>
    <row r="198" spans="9:9" x14ac:dyDescent="0.25">
      <c r="I198" t="s">
        <v>308</v>
      </c>
    </row>
    <row r="199" spans="9:9" x14ac:dyDescent="0.25">
      <c r="I199" t="s">
        <v>309</v>
      </c>
    </row>
    <row r="200" spans="9:9" x14ac:dyDescent="0.25">
      <c r="I200" t="s">
        <v>310</v>
      </c>
    </row>
    <row r="201" spans="9:9" x14ac:dyDescent="0.25">
      <c r="I201" t="s">
        <v>311</v>
      </c>
    </row>
    <row r="202" spans="9:9" x14ac:dyDescent="0.25">
      <c r="I202" t="s">
        <v>312</v>
      </c>
    </row>
    <row r="203" spans="9:9" x14ac:dyDescent="0.25">
      <c r="I203" t="s">
        <v>313</v>
      </c>
    </row>
    <row r="204" spans="9:9" x14ac:dyDescent="0.25">
      <c r="I204" t="s">
        <v>314</v>
      </c>
    </row>
    <row r="205" spans="9:9" x14ac:dyDescent="0.25">
      <c r="I205" t="s">
        <v>315</v>
      </c>
    </row>
    <row r="206" spans="9:9" x14ac:dyDescent="0.25">
      <c r="I206" t="s">
        <v>316</v>
      </c>
    </row>
    <row r="207" spans="9:9" x14ac:dyDescent="0.25">
      <c r="I207" t="s">
        <v>317</v>
      </c>
    </row>
    <row r="208" spans="9:9" x14ac:dyDescent="0.25">
      <c r="I208" t="s">
        <v>318</v>
      </c>
    </row>
    <row r="209" spans="9:9" x14ac:dyDescent="0.25">
      <c r="I209" t="s">
        <v>319</v>
      </c>
    </row>
    <row r="210" spans="9:9" x14ac:dyDescent="0.25">
      <c r="I210" t="s">
        <v>320</v>
      </c>
    </row>
    <row r="211" spans="9:9" x14ac:dyDescent="0.25">
      <c r="I211" t="s">
        <v>321</v>
      </c>
    </row>
    <row r="212" spans="9:9" x14ac:dyDescent="0.25">
      <c r="I212" t="s">
        <v>322</v>
      </c>
    </row>
    <row r="213" spans="9:9" x14ac:dyDescent="0.25">
      <c r="I213" t="s">
        <v>323</v>
      </c>
    </row>
    <row r="214" spans="9:9" x14ac:dyDescent="0.25">
      <c r="I214" t="s">
        <v>324</v>
      </c>
    </row>
    <row r="215" spans="9:9" x14ac:dyDescent="0.25">
      <c r="I215" t="s">
        <v>325</v>
      </c>
    </row>
    <row r="216" spans="9:9" x14ac:dyDescent="0.25">
      <c r="I216" t="s">
        <v>326</v>
      </c>
    </row>
    <row r="217" spans="9:9" x14ac:dyDescent="0.25">
      <c r="I217" t="s">
        <v>327</v>
      </c>
    </row>
    <row r="218" spans="9:9" x14ac:dyDescent="0.25">
      <c r="I218" t="s">
        <v>328</v>
      </c>
    </row>
    <row r="219" spans="9:9" x14ac:dyDescent="0.25">
      <c r="I219" t="s">
        <v>329</v>
      </c>
    </row>
    <row r="220" spans="9:9" x14ac:dyDescent="0.25">
      <c r="I220" t="s">
        <v>330</v>
      </c>
    </row>
    <row r="221" spans="9:9" x14ac:dyDescent="0.25">
      <c r="I221" t="s">
        <v>331</v>
      </c>
    </row>
    <row r="222" spans="9:9" x14ac:dyDescent="0.25">
      <c r="I222" t="s">
        <v>332</v>
      </c>
    </row>
    <row r="223" spans="9:9" x14ac:dyDescent="0.25">
      <c r="I223" t="s">
        <v>333</v>
      </c>
    </row>
    <row r="224" spans="9:9" x14ac:dyDescent="0.25">
      <c r="I224" t="s">
        <v>334</v>
      </c>
    </row>
    <row r="225" spans="9:9" x14ac:dyDescent="0.25">
      <c r="I225" t="s">
        <v>335</v>
      </c>
    </row>
    <row r="226" spans="9:9" x14ac:dyDescent="0.25">
      <c r="I226" t="s">
        <v>336</v>
      </c>
    </row>
    <row r="227" spans="9:9" x14ac:dyDescent="0.25">
      <c r="I227" t="s">
        <v>337</v>
      </c>
    </row>
    <row r="228" spans="9:9" x14ac:dyDescent="0.25">
      <c r="I228" t="s">
        <v>338</v>
      </c>
    </row>
    <row r="229" spans="9:9" x14ac:dyDescent="0.25">
      <c r="I229" t="s">
        <v>339</v>
      </c>
    </row>
    <row r="230" spans="9:9" x14ac:dyDescent="0.25">
      <c r="I230" t="s">
        <v>340</v>
      </c>
    </row>
    <row r="231" spans="9:9" x14ac:dyDescent="0.25">
      <c r="I231" t="s">
        <v>341</v>
      </c>
    </row>
    <row r="232" spans="9:9" x14ac:dyDescent="0.25">
      <c r="I232" t="s">
        <v>342</v>
      </c>
    </row>
    <row r="233" spans="9:9" x14ac:dyDescent="0.25">
      <c r="I233" t="s">
        <v>343</v>
      </c>
    </row>
    <row r="234" spans="9:9" x14ac:dyDescent="0.25">
      <c r="I234" t="s">
        <v>344</v>
      </c>
    </row>
    <row r="235" spans="9:9" x14ac:dyDescent="0.25">
      <c r="I235" t="s">
        <v>345</v>
      </c>
    </row>
    <row r="236" spans="9:9" x14ac:dyDescent="0.25">
      <c r="I236" t="s">
        <v>346</v>
      </c>
    </row>
    <row r="237" spans="9:9" x14ac:dyDescent="0.25">
      <c r="I237" t="s">
        <v>347</v>
      </c>
    </row>
    <row r="238" spans="9:9" x14ac:dyDescent="0.25">
      <c r="I238" t="s">
        <v>348</v>
      </c>
    </row>
    <row r="239" spans="9:9" x14ac:dyDescent="0.25">
      <c r="I239" t="s">
        <v>349</v>
      </c>
    </row>
    <row r="240" spans="9:9" x14ac:dyDescent="0.25">
      <c r="I240" t="s">
        <v>350</v>
      </c>
    </row>
    <row r="241" spans="9:9" x14ac:dyDescent="0.25">
      <c r="I241" t="s">
        <v>351</v>
      </c>
    </row>
    <row r="242" spans="9:9" x14ac:dyDescent="0.25">
      <c r="I242" t="s">
        <v>352</v>
      </c>
    </row>
    <row r="243" spans="9:9" x14ac:dyDescent="0.25">
      <c r="I243" t="s">
        <v>353</v>
      </c>
    </row>
    <row r="244" spans="9:9" x14ac:dyDescent="0.25">
      <c r="I244" t="s">
        <v>354</v>
      </c>
    </row>
    <row r="245" spans="9:9" x14ac:dyDescent="0.25">
      <c r="I245" t="s">
        <v>355</v>
      </c>
    </row>
    <row r="246" spans="9:9" x14ac:dyDescent="0.25">
      <c r="I246" t="s">
        <v>356</v>
      </c>
    </row>
    <row r="247" spans="9:9" x14ac:dyDescent="0.25">
      <c r="I247" t="s">
        <v>357</v>
      </c>
    </row>
    <row r="248" spans="9:9" x14ac:dyDescent="0.25">
      <c r="I248" t="s">
        <v>358</v>
      </c>
    </row>
    <row r="249" spans="9:9" x14ac:dyDescent="0.25">
      <c r="I249" t="s">
        <v>359</v>
      </c>
    </row>
    <row r="250" spans="9:9" x14ac:dyDescent="0.25">
      <c r="I250" t="s">
        <v>360</v>
      </c>
    </row>
    <row r="251" spans="9:9" x14ac:dyDescent="0.25">
      <c r="I251" t="s">
        <v>361</v>
      </c>
    </row>
    <row r="252" spans="9:9" x14ac:dyDescent="0.25">
      <c r="I252" t="s">
        <v>362</v>
      </c>
    </row>
    <row r="253" spans="9:9" x14ac:dyDescent="0.25">
      <c r="I253" t="s">
        <v>363</v>
      </c>
    </row>
    <row r="254" spans="9:9" x14ac:dyDescent="0.25">
      <c r="I254" t="s">
        <v>364</v>
      </c>
    </row>
    <row r="255" spans="9:9" x14ac:dyDescent="0.25">
      <c r="I255" t="s">
        <v>365</v>
      </c>
    </row>
    <row r="256" spans="9:9" x14ac:dyDescent="0.25">
      <c r="I256" t="s">
        <v>366</v>
      </c>
    </row>
    <row r="257" spans="9:9" x14ac:dyDescent="0.25">
      <c r="I257" t="s">
        <v>367</v>
      </c>
    </row>
    <row r="258" spans="9:9" x14ac:dyDescent="0.25">
      <c r="I258" t="s">
        <v>368</v>
      </c>
    </row>
    <row r="259" spans="9:9" x14ac:dyDescent="0.25">
      <c r="I259" t="s">
        <v>369</v>
      </c>
    </row>
    <row r="260" spans="9:9" x14ac:dyDescent="0.25">
      <c r="I260" t="s">
        <v>370</v>
      </c>
    </row>
    <row r="261" spans="9:9" x14ac:dyDescent="0.25">
      <c r="I261" t="s">
        <v>371</v>
      </c>
    </row>
    <row r="262" spans="9:9" x14ac:dyDescent="0.25">
      <c r="I262" t="s">
        <v>372</v>
      </c>
    </row>
    <row r="263" spans="9:9" x14ac:dyDescent="0.25">
      <c r="I263" t="s">
        <v>373</v>
      </c>
    </row>
    <row r="264" spans="9:9" x14ac:dyDescent="0.25">
      <c r="I264" t="s">
        <v>374</v>
      </c>
    </row>
    <row r="265" spans="9:9" x14ac:dyDescent="0.25">
      <c r="I265" t="s">
        <v>375</v>
      </c>
    </row>
    <row r="266" spans="9:9" x14ac:dyDescent="0.25">
      <c r="I266" t="s">
        <v>376</v>
      </c>
    </row>
    <row r="267" spans="9:9" x14ac:dyDescent="0.25">
      <c r="I267" t="s">
        <v>377</v>
      </c>
    </row>
    <row r="268" spans="9:9" x14ac:dyDescent="0.25">
      <c r="I268" t="s">
        <v>378</v>
      </c>
    </row>
    <row r="269" spans="9:9" x14ac:dyDescent="0.25">
      <c r="I269" t="s">
        <v>379</v>
      </c>
    </row>
    <row r="270" spans="9:9" x14ac:dyDescent="0.25">
      <c r="I270" t="s">
        <v>380</v>
      </c>
    </row>
    <row r="271" spans="9:9" x14ac:dyDescent="0.25">
      <c r="I271" t="s">
        <v>381</v>
      </c>
    </row>
    <row r="272" spans="9:9" x14ac:dyDescent="0.25">
      <c r="I272" t="s">
        <v>382</v>
      </c>
    </row>
    <row r="273" spans="9:9" x14ac:dyDescent="0.25">
      <c r="I273" t="s">
        <v>383</v>
      </c>
    </row>
    <row r="274" spans="9:9" x14ac:dyDescent="0.25">
      <c r="I274" t="s">
        <v>384</v>
      </c>
    </row>
    <row r="275" spans="9:9" x14ac:dyDescent="0.25">
      <c r="I275" t="s">
        <v>385</v>
      </c>
    </row>
    <row r="276" spans="9:9" x14ac:dyDescent="0.25">
      <c r="I276" t="s">
        <v>386</v>
      </c>
    </row>
    <row r="277" spans="9:9" x14ac:dyDescent="0.25">
      <c r="I277" t="s">
        <v>387</v>
      </c>
    </row>
    <row r="278" spans="9:9" x14ac:dyDescent="0.25">
      <c r="I278" t="s">
        <v>388</v>
      </c>
    </row>
    <row r="279" spans="9:9" x14ac:dyDescent="0.25">
      <c r="I279" t="s">
        <v>389</v>
      </c>
    </row>
    <row r="280" spans="9:9" x14ac:dyDescent="0.25">
      <c r="I280" t="s">
        <v>390</v>
      </c>
    </row>
    <row r="281" spans="9:9" x14ac:dyDescent="0.25">
      <c r="I281" t="s">
        <v>391</v>
      </c>
    </row>
    <row r="282" spans="9:9" x14ac:dyDescent="0.25">
      <c r="I282" t="s">
        <v>392</v>
      </c>
    </row>
    <row r="283" spans="9:9" x14ac:dyDescent="0.25">
      <c r="I283" t="s">
        <v>393</v>
      </c>
    </row>
    <row r="284" spans="9:9" x14ac:dyDescent="0.25">
      <c r="I284" t="s">
        <v>394</v>
      </c>
    </row>
    <row r="285" spans="9:9" x14ac:dyDescent="0.25">
      <c r="I285" t="s">
        <v>395</v>
      </c>
    </row>
    <row r="286" spans="9:9" x14ac:dyDescent="0.25">
      <c r="I286" t="s">
        <v>396</v>
      </c>
    </row>
    <row r="287" spans="9:9" x14ac:dyDescent="0.25">
      <c r="I287" t="s">
        <v>397</v>
      </c>
    </row>
    <row r="288" spans="9:9" x14ac:dyDescent="0.25">
      <c r="I288" t="s">
        <v>398</v>
      </c>
    </row>
    <row r="289" spans="9:9" x14ac:dyDescent="0.25">
      <c r="I289" t="s">
        <v>399</v>
      </c>
    </row>
    <row r="290" spans="9:9" x14ac:dyDescent="0.25">
      <c r="I290" t="s">
        <v>400</v>
      </c>
    </row>
    <row r="291" spans="9:9" x14ac:dyDescent="0.25">
      <c r="I291" t="s">
        <v>401</v>
      </c>
    </row>
    <row r="292" spans="9:9" x14ac:dyDescent="0.25">
      <c r="I292" t="s">
        <v>402</v>
      </c>
    </row>
    <row r="293" spans="9:9" x14ac:dyDescent="0.25">
      <c r="I293" t="s">
        <v>403</v>
      </c>
    </row>
    <row r="294" spans="9:9" x14ac:dyDescent="0.25">
      <c r="I294" t="s">
        <v>404</v>
      </c>
    </row>
    <row r="295" spans="9:9" x14ac:dyDescent="0.25">
      <c r="I295" t="s">
        <v>405</v>
      </c>
    </row>
    <row r="296" spans="9:9" x14ac:dyDescent="0.25">
      <c r="I296" t="s">
        <v>406</v>
      </c>
    </row>
    <row r="297" spans="9:9" x14ac:dyDescent="0.25">
      <c r="I297" t="s">
        <v>407</v>
      </c>
    </row>
    <row r="298" spans="9:9" x14ac:dyDescent="0.25">
      <c r="I298" t="s">
        <v>408</v>
      </c>
    </row>
    <row r="299" spans="9:9" x14ac:dyDescent="0.25">
      <c r="I299" t="s">
        <v>409</v>
      </c>
    </row>
    <row r="300" spans="9:9" x14ac:dyDescent="0.25">
      <c r="I300" t="s">
        <v>410</v>
      </c>
    </row>
    <row r="301" spans="9:9" x14ac:dyDescent="0.25">
      <c r="I301" t="s">
        <v>411</v>
      </c>
    </row>
    <row r="302" spans="9:9" x14ac:dyDescent="0.25">
      <c r="I302" t="s">
        <v>412</v>
      </c>
    </row>
    <row r="303" spans="9:9" x14ac:dyDescent="0.25">
      <c r="I303" t="s">
        <v>413</v>
      </c>
    </row>
    <row r="304" spans="9:9" x14ac:dyDescent="0.25">
      <c r="I304" t="s">
        <v>414</v>
      </c>
    </row>
    <row r="305" spans="9:9" x14ac:dyDescent="0.25">
      <c r="I305" t="s">
        <v>415</v>
      </c>
    </row>
    <row r="306" spans="9:9" x14ac:dyDescent="0.25">
      <c r="I306" t="s">
        <v>416</v>
      </c>
    </row>
    <row r="307" spans="9:9" x14ac:dyDescent="0.25">
      <c r="I307" t="s">
        <v>417</v>
      </c>
    </row>
    <row r="308" spans="9:9" x14ac:dyDescent="0.25">
      <c r="I308" t="s">
        <v>418</v>
      </c>
    </row>
    <row r="309" spans="9:9" x14ac:dyDescent="0.25">
      <c r="I309" t="s">
        <v>419</v>
      </c>
    </row>
    <row r="310" spans="9:9" x14ac:dyDescent="0.25">
      <c r="I310" t="s">
        <v>420</v>
      </c>
    </row>
    <row r="311" spans="9:9" x14ac:dyDescent="0.25">
      <c r="I311" t="s">
        <v>421</v>
      </c>
    </row>
    <row r="312" spans="9:9" x14ac:dyDescent="0.25">
      <c r="I312" t="s">
        <v>422</v>
      </c>
    </row>
    <row r="313" spans="9:9" x14ac:dyDescent="0.25">
      <c r="I313" t="s">
        <v>423</v>
      </c>
    </row>
    <row r="314" spans="9:9" x14ac:dyDescent="0.25">
      <c r="I314" t="s">
        <v>424</v>
      </c>
    </row>
    <row r="315" spans="9:9" x14ac:dyDescent="0.25">
      <c r="I315" t="s">
        <v>425</v>
      </c>
    </row>
    <row r="316" spans="9:9" x14ac:dyDescent="0.25">
      <c r="I316" t="s">
        <v>426</v>
      </c>
    </row>
    <row r="317" spans="9:9" x14ac:dyDescent="0.25">
      <c r="I317" t="s">
        <v>427</v>
      </c>
    </row>
    <row r="318" spans="9:9" x14ac:dyDescent="0.25">
      <c r="I318" t="s">
        <v>428</v>
      </c>
    </row>
    <row r="319" spans="9:9" x14ac:dyDescent="0.25">
      <c r="I319" t="s">
        <v>429</v>
      </c>
    </row>
    <row r="320" spans="9:9" x14ac:dyDescent="0.25">
      <c r="I320" t="s">
        <v>430</v>
      </c>
    </row>
    <row r="321" spans="9:9" x14ac:dyDescent="0.25">
      <c r="I321" t="s">
        <v>431</v>
      </c>
    </row>
    <row r="322" spans="9:9" x14ac:dyDescent="0.25">
      <c r="I322" t="s">
        <v>432</v>
      </c>
    </row>
    <row r="323" spans="9:9" x14ac:dyDescent="0.25">
      <c r="I323" t="s">
        <v>433</v>
      </c>
    </row>
    <row r="324" spans="9:9" x14ac:dyDescent="0.25">
      <c r="I324" t="s">
        <v>434</v>
      </c>
    </row>
    <row r="325" spans="9:9" x14ac:dyDescent="0.25">
      <c r="I325" t="s">
        <v>435</v>
      </c>
    </row>
    <row r="326" spans="9:9" x14ac:dyDescent="0.25">
      <c r="I326" t="s">
        <v>436</v>
      </c>
    </row>
    <row r="327" spans="9:9" x14ac:dyDescent="0.25">
      <c r="I327" t="s">
        <v>437</v>
      </c>
    </row>
    <row r="328" spans="9:9" x14ac:dyDescent="0.25">
      <c r="I328" t="s">
        <v>438</v>
      </c>
    </row>
    <row r="329" spans="9:9" x14ac:dyDescent="0.25">
      <c r="I329" t="s">
        <v>439</v>
      </c>
    </row>
    <row r="330" spans="9:9" x14ac:dyDescent="0.25">
      <c r="I330" t="s">
        <v>440</v>
      </c>
    </row>
    <row r="331" spans="9:9" x14ac:dyDescent="0.25">
      <c r="I331" t="s">
        <v>441</v>
      </c>
    </row>
    <row r="332" spans="9:9" x14ac:dyDescent="0.25">
      <c r="I332" t="s">
        <v>442</v>
      </c>
    </row>
    <row r="333" spans="9:9" x14ac:dyDescent="0.25">
      <c r="I333" t="s">
        <v>443</v>
      </c>
    </row>
    <row r="334" spans="9:9" x14ac:dyDescent="0.25">
      <c r="I334" t="s">
        <v>444</v>
      </c>
    </row>
    <row r="335" spans="9:9" x14ac:dyDescent="0.25">
      <c r="I335" t="s">
        <v>445</v>
      </c>
    </row>
    <row r="336" spans="9:9" x14ac:dyDescent="0.25">
      <c r="I336" t="s">
        <v>446</v>
      </c>
    </row>
    <row r="337" spans="9:9" x14ac:dyDescent="0.25">
      <c r="I337" t="s">
        <v>447</v>
      </c>
    </row>
    <row r="338" spans="9:9" x14ac:dyDescent="0.25">
      <c r="I338" t="s">
        <v>448</v>
      </c>
    </row>
    <row r="339" spans="9:9" x14ac:dyDescent="0.25">
      <c r="I339" t="s">
        <v>449</v>
      </c>
    </row>
    <row r="340" spans="9:9" x14ac:dyDescent="0.25">
      <c r="I340" t="s">
        <v>450</v>
      </c>
    </row>
    <row r="341" spans="9:9" x14ac:dyDescent="0.25">
      <c r="I341" t="s">
        <v>451</v>
      </c>
    </row>
    <row r="342" spans="9:9" x14ac:dyDescent="0.25">
      <c r="I342" t="s">
        <v>452</v>
      </c>
    </row>
    <row r="343" spans="9:9" x14ac:dyDescent="0.25">
      <c r="I343" t="s">
        <v>453</v>
      </c>
    </row>
    <row r="344" spans="9:9" x14ac:dyDescent="0.25">
      <c r="I344" t="s">
        <v>454</v>
      </c>
    </row>
    <row r="345" spans="9:9" x14ac:dyDescent="0.25">
      <c r="I345" t="s">
        <v>455</v>
      </c>
    </row>
    <row r="346" spans="9:9" x14ac:dyDescent="0.25">
      <c r="I346" t="s">
        <v>456</v>
      </c>
    </row>
    <row r="347" spans="9:9" x14ac:dyDescent="0.25">
      <c r="I347" t="s">
        <v>457</v>
      </c>
    </row>
    <row r="348" spans="9:9" x14ac:dyDescent="0.25">
      <c r="I348" t="s">
        <v>458</v>
      </c>
    </row>
    <row r="349" spans="9:9" x14ac:dyDescent="0.25">
      <c r="I349" t="s">
        <v>459</v>
      </c>
    </row>
    <row r="350" spans="9:9" x14ac:dyDescent="0.25">
      <c r="I350" t="s">
        <v>460</v>
      </c>
    </row>
    <row r="351" spans="9:9" x14ac:dyDescent="0.25">
      <c r="I351" t="s">
        <v>461</v>
      </c>
    </row>
    <row r="352" spans="9:9" x14ac:dyDescent="0.25">
      <c r="I352" t="s">
        <v>462</v>
      </c>
    </row>
    <row r="353" spans="9:9" x14ac:dyDescent="0.25">
      <c r="I353" t="s">
        <v>463</v>
      </c>
    </row>
    <row r="354" spans="9:9" x14ac:dyDescent="0.25">
      <c r="I354" t="s">
        <v>464</v>
      </c>
    </row>
    <row r="355" spans="9:9" x14ac:dyDescent="0.25">
      <c r="I355" t="s">
        <v>465</v>
      </c>
    </row>
    <row r="356" spans="9:9" x14ac:dyDescent="0.25">
      <c r="I356" t="s">
        <v>466</v>
      </c>
    </row>
    <row r="357" spans="9:9" x14ac:dyDescent="0.25">
      <c r="I357" t="s">
        <v>467</v>
      </c>
    </row>
    <row r="358" spans="9:9" x14ac:dyDescent="0.25">
      <c r="I358" t="s">
        <v>468</v>
      </c>
    </row>
    <row r="359" spans="9:9" x14ac:dyDescent="0.25">
      <c r="I359" t="s">
        <v>469</v>
      </c>
    </row>
    <row r="360" spans="9:9" x14ac:dyDescent="0.25">
      <c r="I360" t="s">
        <v>470</v>
      </c>
    </row>
    <row r="361" spans="9:9" x14ac:dyDescent="0.25">
      <c r="I361" t="s">
        <v>471</v>
      </c>
    </row>
    <row r="362" spans="9:9" x14ac:dyDescent="0.25">
      <c r="I362" t="s">
        <v>472</v>
      </c>
    </row>
    <row r="363" spans="9:9" x14ac:dyDescent="0.25">
      <c r="I363" t="s">
        <v>473</v>
      </c>
    </row>
    <row r="364" spans="9:9" x14ac:dyDescent="0.25">
      <c r="I364" t="s">
        <v>474</v>
      </c>
    </row>
    <row r="365" spans="9:9" x14ac:dyDescent="0.25">
      <c r="I365" t="s">
        <v>475</v>
      </c>
    </row>
    <row r="366" spans="9:9" x14ac:dyDescent="0.25">
      <c r="I366" t="s">
        <v>476</v>
      </c>
    </row>
    <row r="367" spans="9:9" x14ac:dyDescent="0.25">
      <c r="I367" t="s">
        <v>477</v>
      </c>
    </row>
    <row r="368" spans="9:9" x14ac:dyDescent="0.25">
      <c r="I368" t="s">
        <v>478</v>
      </c>
    </row>
    <row r="369" spans="9:9" x14ac:dyDescent="0.25">
      <c r="I369" t="s">
        <v>479</v>
      </c>
    </row>
    <row r="370" spans="9:9" x14ac:dyDescent="0.25">
      <c r="I370" t="s">
        <v>480</v>
      </c>
    </row>
    <row r="371" spans="9:9" x14ac:dyDescent="0.25">
      <c r="I371" t="s">
        <v>481</v>
      </c>
    </row>
    <row r="372" spans="9:9" x14ac:dyDescent="0.25">
      <c r="I372" t="s">
        <v>482</v>
      </c>
    </row>
    <row r="373" spans="9:9" x14ac:dyDescent="0.25">
      <c r="I373" t="s">
        <v>483</v>
      </c>
    </row>
    <row r="374" spans="9:9" x14ac:dyDescent="0.25">
      <c r="I374" t="s">
        <v>484</v>
      </c>
    </row>
    <row r="375" spans="9:9" x14ac:dyDescent="0.25">
      <c r="I375" t="s">
        <v>485</v>
      </c>
    </row>
    <row r="376" spans="9:9" x14ac:dyDescent="0.25">
      <c r="I376" t="s">
        <v>486</v>
      </c>
    </row>
    <row r="377" spans="9:9" x14ac:dyDescent="0.25">
      <c r="I377" t="s">
        <v>487</v>
      </c>
    </row>
    <row r="378" spans="9:9" x14ac:dyDescent="0.25">
      <c r="I378" t="s">
        <v>488</v>
      </c>
    </row>
    <row r="379" spans="9:9" x14ac:dyDescent="0.25">
      <c r="I379" t="s">
        <v>489</v>
      </c>
    </row>
    <row r="380" spans="9:9" x14ac:dyDescent="0.25">
      <c r="I380" t="s">
        <v>490</v>
      </c>
    </row>
    <row r="381" spans="9:9" x14ac:dyDescent="0.25">
      <c r="I381" t="s">
        <v>491</v>
      </c>
    </row>
    <row r="382" spans="9:9" x14ac:dyDescent="0.25">
      <c r="I382" t="s">
        <v>492</v>
      </c>
    </row>
    <row r="383" spans="9:9" x14ac:dyDescent="0.25">
      <c r="I383" t="s">
        <v>493</v>
      </c>
    </row>
    <row r="384" spans="9:9" x14ac:dyDescent="0.25">
      <c r="I384" t="s">
        <v>494</v>
      </c>
    </row>
    <row r="385" spans="9:9" x14ac:dyDescent="0.25">
      <c r="I385" t="s">
        <v>495</v>
      </c>
    </row>
    <row r="386" spans="9:9" x14ac:dyDescent="0.25">
      <c r="I386" t="s">
        <v>496</v>
      </c>
    </row>
    <row r="387" spans="9:9" x14ac:dyDescent="0.25">
      <c r="I387" t="s">
        <v>497</v>
      </c>
    </row>
    <row r="388" spans="9:9" x14ac:dyDescent="0.25">
      <c r="I388" t="s">
        <v>498</v>
      </c>
    </row>
    <row r="389" spans="9:9" x14ac:dyDescent="0.25">
      <c r="I389" t="s">
        <v>499</v>
      </c>
    </row>
    <row r="390" spans="9:9" x14ac:dyDescent="0.25">
      <c r="I390" t="s">
        <v>500</v>
      </c>
    </row>
    <row r="391" spans="9:9" x14ac:dyDescent="0.25">
      <c r="I391" t="s">
        <v>501</v>
      </c>
    </row>
    <row r="392" spans="9:9" x14ac:dyDescent="0.25">
      <c r="I392" t="s">
        <v>502</v>
      </c>
    </row>
    <row r="393" spans="9:9" x14ac:dyDescent="0.25">
      <c r="I393" t="s">
        <v>503</v>
      </c>
    </row>
    <row r="394" spans="9:9" x14ac:dyDescent="0.25">
      <c r="I394" t="s">
        <v>504</v>
      </c>
    </row>
    <row r="395" spans="9:9" x14ac:dyDescent="0.25">
      <c r="I395" t="s">
        <v>505</v>
      </c>
    </row>
    <row r="396" spans="9:9" x14ac:dyDescent="0.25">
      <c r="I396" t="s">
        <v>506</v>
      </c>
    </row>
    <row r="397" spans="9:9" x14ac:dyDescent="0.25">
      <c r="I397" t="s">
        <v>507</v>
      </c>
    </row>
    <row r="398" spans="9:9" x14ac:dyDescent="0.25">
      <c r="I398" t="s">
        <v>508</v>
      </c>
    </row>
    <row r="399" spans="9:9" x14ac:dyDescent="0.25">
      <c r="I399" t="s">
        <v>509</v>
      </c>
    </row>
    <row r="400" spans="9:9" x14ac:dyDescent="0.25">
      <c r="I400" t="s">
        <v>510</v>
      </c>
    </row>
    <row r="401" spans="9:9" x14ac:dyDescent="0.25">
      <c r="I401" t="s">
        <v>511</v>
      </c>
    </row>
    <row r="402" spans="9:9" x14ac:dyDescent="0.25">
      <c r="I402" t="s">
        <v>512</v>
      </c>
    </row>
    <row r="403" spans="9:9" x14ac:dyDescent="0.25">
      <c r="I403" t="s">
        <v>513</v>
      </c>
    </row>
    <row r="404" spans="9:9" x14ac:dyDescent="0.25">
      <c r="I404" t="s">
        <v>514</v>
      </c>
    </row>
    <row r="405" spans="9:9" x14ac:dyDescent="0.25">
      <c r="I405" t="s">
        <v>515</v>
      </c>
    </row>
    <row r="406" spans="9:9" x14ac:dyDescent="0.25">
      <c r="I406" t="s">
        <v>516</v>
      </c>
    </row>
    <row r="407" spans="9:9" x14ac:dyDescent="0.25">
      <c r="I407" t="s">
        <v>517</v>
      </c>
    </row>
    <row r="408" spans="9:9" x14ac:dyDescent="0.25">
      <c r="I408" t="s">
        <v>518</v>
      </c>
    </row>
    <row r="409" spans="9:9" x14ac:dyDescent="0.25">
      <c r="I409" t="s">
        <v>519</v>
      </c>
    </row>
    <row r="410" spans="9:9" x14ac:dyDescent="0.25">
      <c r="I410" t="s">
        <v>520</v>
      </c>
    </row>
    <row r="411" spans="9:9" x14ac:dyDescent="0.25">
      <c r="I411" t="s">
        <v>521</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 Worksheet 1</vt:lpstr>
      <vt:lpstr>2. Groundwater</vt:lpstr>
      <vt:lpstr>menus</vt:lpstr>
      <vt:lpstr>'1. Worksheet 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Stephen A. Foster</cp:lastModifiedBy>
  <cp:lastPrinted>2016-06-08T19:06:46Z</cp:lastPrinted>
  <dcterms:created xsi:type="dcterms:W3CDTF">2016-06-01T23:08:50Z</dcterms:created>
  <dcterms:modified xsi:type="dcterms:W3CDTF">2016-06-17T16:14:51Z</dcterms:modified>
</cp:coreProperties>
</file>